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Examination 2020\2023\final files\"/>
    </mc:Choice>
  </mc:AlternateContent>
  <xr:revisionPtr revIDLastSave="0" documentId="13_ncr:1_{CF1FEA84-D8CD-4F31-8581-CE691C28A942}" xr6:coauthVersionLast="47" xr6:coauthVersionMax="47" xr10:uidLastSave="{00000000-0000-0000-0000-000000000000}"/>
  <bookViews>
    <workbookView xWindow="-120" yWindow="-120" windowWidth="29040" windowHeight="15720" tabRatio="578" activeTab="4" xr2:uid="{00000000-000D-0000-FFFF-FFFF00000000}"/>
  </bookViews>
  <sheets>
    <sheet name="All Category" sheetId="51" r:id="rId1"/>
    <sheet name="SC" sheetId="52" r:id="rId2"/>
    <sheet name="ST" sheetId="53" r:id="rId3"/>
    <sheet name="X OPEN BOARD- 2023" sheetId="55" r:id="rId4"/>
    <sheet name="TS" sheetId="56" r:id="rId5"/>
  </sheets>
  <definedNames>
    <definedName name="_xlnm._FilterDatabase" localSheetId="0" hidden="1">'All Category'!$A$1:$CF$50</definedName>
    <definedName name="_xlnm._FilterDatabase" localSheetId="1" hidden="1">SC!$A$1:$CF$50</definedName>
    <definedName name="_xlnm._FilterDatabase" localSheetId="2" hidden="1">ST!$A$1:$CF$50</definedName>
    <definedName name="_xlnm.Print_Area" localSheetId="0">'All Category'!$A$1:$DD$53</definedName>
    <definedName name="_xlnm.Print_Area" localSheetId="1">SC!$A$1:$DD$53</definedName>
    <definedName name="_xlnm.Print_Area" localSheetId="2">ST!$A$1:$DD$53</definedName>
    <definedName name="_xlnm.Print_Area" localSheetId="3">'X OPEN BOARD- 2023'!$A$1:$BN$18</definedName>
    <definedName name="_xlnm.Print_Titles" localSheetId="0">'All Category'!$A:$C,'All Category'!$3:$8</definedName>
    <definedName name="_xlnm.Print_Titles" localSheetId="1">SC!$A:$C,SC!$3:$8</definedName>
    <definedName name="_xlnm.Print_Titles" localSheetId="2">ST!$A:$C,ST!$3:$8</definedName>
    <definedName name="_xlnm.Print_Titles" localSheetId="3">'X OPEN BOARD- 2023'!$A:$C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3" i="53" l="1"/>
  <c r="AT53" i="53" s="1"/>
  <c r="BO53" i="53" s="1"/>
  <c r="CJ53" i="53" s="1"/>
  <c r="Y52" i="53"/>
  <c r="AT52" i="53" s="1"/>
  <c r="BO52" i="53" s="1"/>
  <c r="CJ52" i="53" s="1"/>
  <c r="Y51" i="53"/>
  <c r="AT51" i="53" s="1"/>
  <c r="BO51" i="53" s="1"/>
  <c r="CJ51" i="53" s="1"/>
  <c r="Y53" i="52"/>
  <c r="AT53" i="52" s="1"/>
  <c r="BO53" i="52" s="1"/>
  <c r="CJ53" i="52" s="1"/>
  <c r="Y52" i="52"/>
  <c r="AT52" i="52" s="1"/>
  <c r="BO52" i="52" s="1"/>
  <c r="CJ52" i="52" s="1"/>
  <c r="Y51" i="52"/>
  <c r="AT51" i="52" s="1"/>
  <c r="BO51" i="52" s="1"/>
  <c r="CJ51" i="52" s="1"/>
  <c r="CJ53" i="51"/>
  <c r="CJ52" i="51"/>
  <c r="CJ51" i="51"/>
  <c r="BO53" i="51"/>
  <c r="BO52" i="51"/>
  <c r="BO51" i="51"/>
  <c r="AT53" i="51"/>
  <c r="AT52" i="51"/>
  <c r="AT51" i="51"/>
  <c r="Y53" i="51"/>
  <c r="Y52" i="51"/>
  <c r="Y51" i="51"/>
  <c r="D17" i="55"/>
  <c r="V13" i="53"/>
  <c r="W13" i="53"/>
  <c r="M13" i="53"/>
  <c r="N13" i="53"/>
  <c r="U13" i="53"/>
  <c r="R13" i="53"/>
  <c r="AQ13" i="53"/>
  <c r="AR13" i="53"/>
  <c r="AH13" i="53"/>
  <c r="AI13" i="53"/>
  <c r="AP13" i="53"/>
  <c r="AS13" i="53" s="1"/>
  <c r="AM13" i="53"/>
  <c r="BC13" i="53"/>
  <c r="BD13" i="53"/>
  <c r="BK13" i="53"/>
  <c r="BH13" i="53"/>
  <c r="BB13" i="53"/>
  <c r="AY13" i="53"/>
  <c r="AV13" i="53"/>
  <c r="AG13" i="53"/>
  <c r="AD13" i="53"/>
  <c r="AA13" i="53"/>
  <c r="L13" i="53"/>
  <c r="O13" i="53" s="1"/>
  <c r="I13" i="53"/>
  <c r="F13" i="53"/>
  <c r="V13" i="52"/>
  <c r="W13" i="52"/>
  <c r="M13" i="52"/>
  <c r="N13" i="52"/>
  <c r="U13" i="52"/>
  <c r="R13" i="52"/>
  <c r="AQ13" i="52"/>
  <c r="AR13" i="52"/>
  <c r="AH13" i="52"/>
  <c r="AI13" i="52"/>
  <c r="AP13" i="52"/>
  <c r="AM13" i="52"/>
  <c r="BL13" i="52"/>
  <c r="BM13" i="52"/>
  <c r="BC13" i="52"/>
  <c r="BD13" i="52"/>
  <c r="BK13" i="52"/>
  <c r="BH13" i="52"/>
  <c r="BB13" i="52"/>
  <c r="AY13" i="52"/>
  <c r="AV13" i="52"/>
  <c r="AG13" i="52"/>
  <c r="AD13" i="52"/>
  <c r="Z13" i="52"/>
  <c r="AA13" i="52" s="1"/>
  <c r="L13" i="52"/>
  <c r="I13" i="52"/>
  <c r="E13" i="52"/>
  <c r="F13" i="52" s="1"/>
  <c r="AV13" i="51"/>
  <c r="AA13" i="51"/>
  <c r="F13" i="51"/>
  <c r="V13" i="51"/>
  <c r="W13" i="51"/>
  <c r="X13" i="51"/>
  <c r="V14" i="51"/>
  <c r="W14" i="51"/>
  <c r="X14" i="51"/>
  <c r="M13" i="51"/>
  <c r="N13" i="51"/>
  <c r="O13" i="51"/>
  <c r="U13" i="51"/>
  <c r="R13" i="51"/>
  <c r="AQ13" i="51"/>
  <c r="AR13" i="51"/>
  <c r="AS13" i="51"/>
  <c r="AH13" i="51"/>
  <c r="AI13" i="51"/>
  <c r="AJ13" i="51"/>
  <c r="AP13" i="51"/>
  <c r="AM13" i="51"/>
  <c r="BL13" i="51"/>
  <c r="BM13" i="51"/>
  <c r="BN13" i="51"/>
  <c r="BC13" i="51"/>
  <c r="BD13" i="51"/>
  <c r="BE13" i="51"/>
  <c r="BK13" i="51"/>
  <c r="BH13" i="51"/>
  <c r="BB13" i="51"/>
  <c r="AY13" i="51"/>
  <c r="AG13" i="51"/>
  <c r="AD13" i="51"/>
  <c r="L13" i="51"/>
  <c r="I13" i="51"/>
  <c r="BE13" i="53" l="1"/>
  <c r="X13" i="53"/>
  <c r="AJ13" i="53"/>
  <c r="AS13" i="52"/>
  <c r="AJ13" i="52"/>
  <c r="BE13" i="52"/>
  <c r="X13" i="52"/>
  <c r="O13" i="52"/>
  <c r="BN13" i="52"/>
  <c r="U140" i="52" l="1"/>
  <c r="T140" i="52"/>
  <c r="S140" i="52"/>
  <c r="Q140" i="52"/>
  <c r="P140" i="52"/>
  <c r="H140" i="52"/>
  <c r="G140" i="52"/>
  <c r="E140" i="52"/>
  <c r="D140" i="52"/>
  <c r="T139" i="52"/>
  <c r="S139" i="52"/>
  <c r="Q139" i="52"/>
  <c r="P139" i="52"/>
  <c r="H139" i="52"/>
  <c r="G139" i="52"/>
  <c r="E139" i="52"/>
  <c r="D139" i="52"/>
  <c r="U138" i="52"/>
  <c r="T138" i="52"/>
  <c r="S138" i="52"/>
  <c r="R138" i="52"/>
  <c r="Q138" i="52"/>
  <c r="P138" i="52"/>
  <c r="I138" i="52"/>
  <c r="H138" i="52"/>
  <c r="G138" i="52"/>
  <c r="F138" i="52"/>
  <c r="E138" i="52"/>
  <c r="D138" i="52"/>
  <c r="T137" i="52"/>
  <c r="S137" i="52"/>
  <c r="Q137" i="52"/>
  <c r="P137" i="52"/>
  <c r="H137" i="52"/>
  <c r="G137" i="52"/>
  <c r="E137" i="52"/>
  <c r="D137" i="52"/>
  <c r="U136" i="52"/>
  <c r="T136" i="52"/>
  <c r="S136" i="52"/>
  <c r="R136" i="52"/>
  <c r="Q136" i="52"/>
  <c r="P136" i="52"/>
  <c r="I136" i="52"/>
  <c r="H136" i="52"/>
  <c r="G136" i="52"/>
  <c r="F136" i="52"/>
  <c r="E136" i="52"/>
  <c r="D136" i="52"/>
  <c r="U135" i="52"/>
  <c r="T135" i="52"/>
  <c r="S135" i="52"/>
  <c r="R135" i="52"/>
  <c r="Q135" i="52"/>
  <c r="P135" i="52"/>
  <c r="I135" i="52"/>
  <c r="H135" i="52"/>
  <c r="G135" i="52"/>
  <c r="F135" i="52"/>
  <c r="E135" i="52"/>
  <c r="D135" i="52"/>
  <c r="U134" i="52"/>
  <c r="T134" i="52"/>
  <c r="S134" i="52"/>
  <c r="R134" i="52"/>
  <c r="Q134" i="52"/>
  <c r="P134" i="52"/>
  <c r="I134" i="52"/>
  <c r="H134" i="52"/>
  <c r="G134" i="52"/>
  <c r="F134" i="52"/>
  <c r="E134" i="52"/>
  <c r="D134" i="52"/>
  <c r="U133" i="52"/>
  <c r="T133" i="52"/>
  <c r="S133" i="52"/>
  <c r="R133" i="52"/>
  <c r="Q133" i="52"/>
  <c r="P133" i="52"/>
  <c r="I133" i="52"/>
  <c r="H133" i="52"/>
  <c r="G133" i="52"/>
  <c r="F133" i="52"/>
  <c r="E133" i="52"/>
  <c r="D133" i="52"/>
  <c r="U132" i="52"/>
  <c r="T132" i="52"/>
  <c r="S132" i="52"/>
  <c r="R132" i="52"/>
  <c r="Q132" i="52"/>
  <c r="P132" i="52"/>
  <c r="I132" i="52"/>
  <c r="H132" i="52"/>
  <c r="G132" i="52"/>
  <c r="F132" i="52"/>
  <c r="E132" i="52"/>
  <c r="D132" i="52"/>
  <c r="U131" i="52"/>
  <c r="T131" i="52"/>
  <c r="S131" i="52"/>
  <c r="R131" i="52"/>
  <c r="Q131" i="52"/>
  <c r="P131" i="52"/>
  <c r="I131" i="52"/>
  <c r="H131" i="52"/>
  <c r="G131" i="52"/>
  <c r="F131" i="52"/>
  <c r="E131" i="52"/>
  <c r="D131" i="52"/>
  <c r="U130" i="52"/>
  <c r="T130" i="52"/>
  <c r="S130" i="52"/>
  <c r="R130" i="52"/>
  <c r="Q130" i="52"/>
  <c r="P130" i="52"/>
  <c r="I130" i="52"/>
  <c r="H130" i="52"/>
  <c r="G130" i="52"/>
  <c r="F130" i="52"/>
  <c r="E130" i="52"/>
  <c r="D130" i="52"/>
  <c r="U129" i="52"/>
  <c r="T129" i="52"/>
  <c r="S129" i="52"/>
  <c r="R129" i="52"/>
  <c r="Q129" i="52"/>
  <c r="P129" i="52"/>
  <c r="I129" i="52"/>
  <c r="H129" i="52"/>
  <c r="G129" i="52"/>
  <c r="F129" i="52"/>
  <c r="E129" i="52"/>
  <c r="D129" i="52"/>
  <c r="T128" i="52"/>
  <c r="S128" i="52"/>
  <c r="Q128" i="52"/>
  <c r="P128" i="52"/>
  <c r="H128" i="52"/>
  <c r="G128" i="52"/>
  <c r="E128" i="52"/>
  <c r="D128" i="52"/>
  <c r="U126" i="52"/>
  <c r="T126" i="52"/>
  <c r="S126" i="52"/>
  <c r="R126" i="52"/>
  <c r="Q126" i="52"/>
  <c r="P126" i="52"/>
  <c r="I126" i="52"/>
  <c r="H126" i="52"/>
  <c r="G126" i="52"/>
  <c r="F126" i="52"/>
  <c r="E126" i="52"/>
  <c r="D126" i="52"/>
  <c r="U125" i="52"/>
  <c r="T125" i="52"/>
  <c r="S125" i="52"/>
  <c r="R125" i="52"/>
  <c r="Q125" i="52"/>
  <c r="P125" i="52"/>
  <c r="I125" i="52"/>
  <c r="H125" i="52"/>
  <c r="G125" i="52"/>
  <c r="F125" i="52"/>
  <c r="E125" i="52"/>
  <c r="D125" i="52"/>
  <c r="U124" i="52"/>
  <c r="T124" i="52"/>
  <c r="S124" i="52"/>
  <c r="R124" i="52"/>
  <c r="Q124" i="52"/>
  <c r="P124" i="52"/>
  <c r="I124" i="52"/>
  <c r="H124" i="52"/>
  <c r="G124" i="52"/>
  <c r="F124" i="52"/>
  <c r="E124" i="52"/>
  <c r="D124" i="52"/>
  <c r="U123" i="52"/>
  <c r="T123" i="52"/>
  <c r="S123" i="52"/>
  <c r="R123" i="52"/>
  <c r="Q123" i="52"/>
  <c r="P123" i="52"/>
  <c r="I123" i="52"/>
  <c r="H123" i="52"/>
  <c r="G123" i="52"/>
  <c r="F123" i="52"/>
  <c r="E123" i="52"/>
  <c r="D123" i="52"/>
  <c r="DC36" i="53"/>
  <c r="DD36" i="53"/>
  <c r="CT36" i="53"/>
  <c r="CU36" i="53"/>
  <c r="CG36" i="53"/>
  <c r="CH36" i="53"/>
  <c r="CI36" i="53"/>
  <c r="BX36" i="53"/>
  <c r="BY36" i="53"/>
  <c r="BZ36" i="53"/>
  <c r="BL36" i="53"/>
  <c r="BM36" i="53"/>
  <c r="BN36" i="53"/>
  <c r="BC36" i="53"/>
  <c r="BD36" i="53"/>
  <c r="BE36" i="53"/>
  <c r="AQ36" i="53"/>
  <c r="AR36" i="53"/>
  <c r="AS36" i="53"/>
  <c r="AH36" i="53"/>
  <c r="AI36" i="53"/>
  <c r="AJ36" i="53"/>
  <c r="V36" i="53"/>
  <c r="W36" i="53"/>
  <c r="X36" i="53"/>
  <c r="M36" i="53"/>
  <c r="N36" i="53"/>
  <c r="O36" i="53"/>
  <c r="DB36" i="52"/>
  <c r="DC36" i="52"/>
  <c r="DD36" i="52"/>
  <c r="CS36" i="52"/>
  <c r="CT36" i="52"/>
  <c r="CU36" i="52"/>
  <c r="CG36" i="52"/>
  <c r="CH36" i="52"/>
  <c r="CI36" i="52"/>
  <c r="BX36" i="52"/>
  <c r="BY36" i="52"/>
  <c r="BZ36" i="52"/>
  <c r="BL36" i="52"/>
  <c r="BM36" i="52"/>
  <c r="BN36" i="52"/>
  <c r="BC36" i="52"/>
  <c r="BD36" i="52"/>
  <c r="BE36" i="52"/>
  <c r="AQ36" i="52"/>
  <c r="AR36" i="52"/>
  <c r="AS36" i="52"/>
  <c r="AH36" i="52"/>
  <c r="D127" i="52" s="1"/>
  <c r="AI36" i="52"/>
  <c r="AJ36" i="52"/>
  <c r="F127" i="52" s="1"/>
  <c r="V36" i="52"/>
  <c r="W36" i="52"/>
  <c r="X36" i="52"/>
  <c r="M36" i="52"/>
  <c r="N36" i="52"/>
  <c r="O36" i="52"/>
  <c r="CS36" i="51"/>
  <c r="CT36" i="51"/>
  <c r="CU36" i="51"/>
  <c r="DB36" i="51"/>
  <c r="DC36" i="51"/>
  <c r="DD36" i="51"/>
  <c r="BX36" i="51"/>
  <c r="BY36" i="51"/>
  <c r="BZ36" i="51"/>
  <c r="BC36" i="51"/>
  <c r="BD36" i="51"/>
  <c r="BE36" i="51"/>
  <c r="AH36" i="51"/>
  <c r="AI36" i="51"/>
  <c r="AJ36" i="51"/>
  <c r="M36" i="51"/>
  <c r="N36" i="51"/>
  <c r="O36" i="51"/>
  <c r="E127" i="52" l="1"/>
  <c r="G127" i="52"/>
  <c r="H127" i="52"/>
  <c r="I127" i="52"/>
  <c r="P127" i="52"/>
  <c r="Q127" i="52"/>
  <c r="R127" i="52"/>
  <c r="S127" i="52"/>
  <c r="T127" i="52"/>
  <c r="U127" i="52"/>
  <c r="BX18" i="51"/>
  <c r="BY18" i="51"/>
  <c r="BZ18" i="51"/>
  <c r="CF18" i="51"/>
  <c r="CC18" i="51"/>
  <c r="BW18" i="51"/>
  <c r="BT18" i="51"/>
  <c r="BQ18" i="51"/>
  <c r="BC18" i="51"/>
  <c r="BD18" i="51"/>
  <c r="BK18" i="51"/>
  <c r="BH18" i="51"/>
  <c r="BB18" i="51"/>
  <c r="AY18" i="51"/>
  <c r="AV18" i="51"/>
  <c r="M18" i="51"/>
  <c r="N18" i="51"/>
  <c r="U18" i="51"/>
  <c r="R18" i="51"/>
  <c r="L18" i="51"/>
  <c r="I18" i="51"/>
  <c r="F18" i="51"/>
  <c r="P2" i="55"/>
  <c r="Y2" i="55" s="1"/>
  <c r="AK2" i="55" s="1"/>
  <c r="AT2" i="55" s="1"/>
  <c r="BF2" i="55" s="1"/>
  <c r="P3" i="53"/>
  <c r="Y3" i="53" s="1"/>
  <c r="AK3" i="53" s="1"/>
  <c r="AT3" i="53" s="1"/>
  <c r="BF3" i="53" s="1"/>
  <c r="BO3" i="53" s="1"/>
  <c r="CA3" i="53" s="1"/>
  <c r="CJ3" i="53" s="1"/>
  <c r="CV3" i="53" s="1"/>
  <c r="P3" i="52"/>
  <c r="Y3" i="52" s="1"/>
  <c r="AK3" i="52" s="1"/>
  <c r="AT3" i="52" s="1"/>
  <c r="BF3" i="52" s="1"/>
  <c r="BO3" i="52" s="1"/>
  <c r="CA3" i="52" s="1"/>
  <c r="CJ3" i="52" s="1"/>
  <c r="CV3" i="52" s="1"/>
  <c r="P3" i="51"/>
  <c r="Y3" i="51" s="1"/>
  <c r="AK3" i="51" s="1"/>
  <c r="AT3" i="51" s="1"/>
  <c r="BF3" i="51" s="1"/>
  <c r="BO3" i="51" s="1"/>
  <c r="CA3" i="51" s="1"/>
  <c r="CJ3" i="51" s="1"/>
  <c r="CV3" i="51" s="1"/>
  <c r="B53" i="56"/>
  <c r="BN16" i="55"/>
  <c r="BM16" i="55"/>
  <c r="BL16" i="55"/>
  <c r="BN15" i="55"/>
  <c r="BM15" i="55"/>
  <c r="BL15" i="55"/>
  <c r="BN14" i="55"/>
  <c r="BM14" i="55"/>
  <c r="BL14" i="55"/>
  <c r="BN13" i="55"/>
  <c r="BM13" i="55"/>
  <c r="BL13" i="55"/>
  <c r="BN12" i="55"/>
  <c r="BM12" i="55"/>
  <c r="BL12" i="55"/>
  <c r="BN11" i="55"/>
  <c r="BM11" i="55"/>
  <c r="BL11" i="55"/>
  <c r="BM10" i="55"/>
  <c r="BL10" i="55"/>
  <c r="BM9" i="55"/>
  <c r="BL9" i="55"/>
  <c r="BE16" i="55"/>
  <c r="BD16" i="55"/>
  <c r="BC16" i="55"/>
  <c r="BE15" i="55"/>
  <c r="BD15" i="55"/>
  <c r="BC15" i="55"/>
  <c r="BE14" i="55"/>
  <c r="BD14" i="55"/>
  <c r="BC14" i="55"/>
  <c r="BE13" i="55"/>
  <c r="BD13" i="55"/>
  <c r="BC13" i="55"/>
  <c r="BE12" i="55"/>
  <c r="BD12" i="55"/>
  <c r="BC12" i="55"/>
  <c r="BE11" i="55"/>
  <c r="BD11" i="55"/>
  <c r="BC11" i="55"/>
  <c r="BD10" i="55"/>
  <c r="BC10" i="55"/>
  <c r="BD9" i="55"/>
  <c r="BC9" i="55"/>
  <c r="AS16" i="55"/>
  <c r="AR16" i="55"/>
  <c r="AQ16" i="55"/>
  <c r="AS15" i="55"/>
  <c r="AR15" i="55"/>
  <c r="AQ15" i="55"/>
  <c r="AS14" i="55"/>
  <c r="AR14" i="55"/>
  <c r="AQ14" i="55"/>
  <c r="AS13" i="55"/>
  <c r="AR13" i="55"/>
  <c r="AQ13" i="55"/>
  <c r="AS12" i="55"/>
  <c r="AR12" i="55"/>
  <c r="AQ12" i="55"/>
  <c r="AS11" i="55"/>
  <c r="AR11" i="55"/>
  <c r="AQ11" i="55"/>
  <c r="AR10" i="55"/>
  <c r="AQ10" i="55"/>
  <c r="AR9" i="55"/>
  <c r="AQ9" i="55"/>
  <c r="AJ16" i="55"/>
  <c r="AI16" i="55"/>
  <c r="AH16" i="55"/>
  <c r="AJ15" i="55"/>
  <c r="AI15" i="55"/>
  <c r="AH15" i="55"/>
  <c r="AJ14" i="55"/>
  <c r="AI14" i="55"/>
  <c r="AH14" i="55"/>
  <c r="AJ13" i="55"/>
  <c r="AI13" i="55"/>
  <c r="AH13" i="55"/>
  <c r="AJ12" i="55"/>
  <c r="AI12" i="55"/>
  <c r="AH12" i="55"/>
  <c r="AJ11" i="55"/>
  <c r="AI11" i="55"/>
  <c r="AH11" i="55"/>
  <c r="AI10" i="55"/>
  <c r="AH10" i="55"/>
  <c r="AI9" i="55"/>
  <c r="AH9" i="55"/>
  <c r="X16" i="55"/>
  <c r="W16" i="55"/>
  <c r="V16" i="55"/>
  <c r="X15" i="55"/>
  <c r="W15" i="55"/>
  <c r="V15" i="55"/>
  <c r="X14" i="55"/>
  <c r="W14" i="55"/>
  <c r="V14" i="55"/>
  <c r="X13" i="55"/>
  <c r="W13" i="55"/>
  <c r="V13" i="55"/>
  <c r="X12" i="55"/>
  <c r="W12" i="55"/>
  <c r="V12" i="55"/>
  <c r="X11" i="55"/>
  <c r="W11" i="55"/>
  <c r="V11" i="55"/>
  <c r="W10" i="55"/>
  <c r="V10" i="55"/>
  <c r="W9" i="55"/>
  <c r="V9" i="55"/>
  <c r="M10" i="55"/>
  <c r="N10" i="55"/>
  <c r="M11" i="55"/>
  <c r="N11" i="55"/>
  <c r="O11" i="55"/>
  <c r="M12" i="55"/>
  <c r="N12" i="55"/>
  <c r="O12" i="55"/>
  <c r="M13" i="55"/>
  <c r="N13" i="55"/>
  <c r="O13" i="55"/>
  <c r="M14" i="55"/>
  <c r="N14" i="55"/>
  <c r="O14" i="55"/>
  <c r="M15" i="55"/>
  <c r="N15" i="55"/>
  <c r="O15" i="55"/>
  <c r="M16" i="55"/>
  <c r="N16" i="55"/>
  <c r="O16" i="55"/>
  <c r="N9" i="55"/>
  <c r="M9" i="55"/>
  <c r="BA17" i="55"/>
  <c r="S35" i="56" s="1"/>
  <c r="AZ17" i="55"/>
  <c r="R35" i="56" s="1"/>
  <c r="BB10" i="55"/>
  <c r="BE10" i="55" s="1"/>
  <c r="BB9" i="55"/>
  <c r="AF17" i="55"/>
  <c r="M35" i="56" s="1"/>
  <c r="AE17" i="55"/>
  <c r="L35" i="56" s="1"/>
  <c r="AG10" i="55"/>
  <c r="AG9" i="55"/>
  <c r="K17" i="55"/>
  <c r="G35" i="56" s="1"/>
  <c r="J17" i="55"/>
  <c r="F35" i="56" s="1"/>
  <c r="L10" i="55"/>
  <c r="O10" i="55" s="1"/>
  <c r="L9" i="55"/>
  <c r="DD42" i="53"/>
  <c r="DC42" i="53"/>
  <c r="DB42" i="53"/>
  <c r="DC37" i="53"/>
  <c r="DB37" i="53"/>
  <c r="DD32" i="53"/>
  <c r="DC32" i="53"/>
  <c r="DB32" i="53"/>
  <c r="DC29" i="53"/>
  <c r="DB29" i="53"/>
  <c r="DD20" i="53"/>
  <c r="DC20" i="53"/>
  <c r="DB20" i="53"/>
  <c r="DD9" i="53"/>
  <c r="DC9" i="53"/>
  <c r="DB9" i="53"/>
  <c r="CS37" i="53"/>
  <c r="CT37" i="53"/>
  <c r="CH46" i="53"/>
  <c r="CG46" i="53"/>
  <c r="CI45" i="53"/>
  <c r="CH45" i="53"/>
  <c r="CG45" i="53"/>
  <c r="CI44" i="53"/>
  <c r="CH44" i="53"/>
  <c r="CG44" i="53"/>
  <c r="CI42" i="53"/>
  <c r="CH42" i="53"/>
  <c r="CG42" i="53"/>
  <c r="CI39" i="53"/>
  <c r="CH39" i="53"/>
  <c r="CG39" i="53"/>
  <c r="CI38" i="53"/>
  <c r="CH38" i="53"/>
  <c r="CG38" i="53"/>
  <c r="CH37" i="53"/>
  <c r="CG37" i="53"/>
  <c r="CI35" i="53"/>
  <c r="CH35" i="53"/>
  <c r="CG35" i="53"/>
  <c r="CI34" i="53"/>
  <c r="CH34" i="53"/>
  <c r="CG34" i="53"/>
  <c r="CI33" i="53"/>
  <c r="CH33" i="53"/>
  <c r="CG33" i="53"/>
  <c r="CI32" i="53"/>
  <c r="CH32" i="53"/>
  <c r="CG32" i="53"/>
  <c r="CI30" i="53"/>
  <c r="CH30" i="53"/>
  <c r="CG30" i="53"/>
  <c r="CH29" i="53"/>
  <c r="CG29" i="53"/>
  <c r="CI28" i="53"/>
  <c r="CH28" i="53"/>
  <c r="CG28" i="53"/>
  <c r="CH27" i="53"/>
  <c r="CG27" i="53"/>
  <c r="CI26" i="53"/>
  <c r="CH26" i="53"/>
  <c r="CG26" i="53"/>
  <c r="CI25" i="53"/>
  <c r="CH25" i="53"/>
  <c r="CG25" i="53"/>
  <c r="CI23" i="53"/>
  <c r="CH23" i="53"/>
  <c r="CG23" i="53"/>
  <c r="CH22" i="53"/>
  <c r="CG22" i="53"/>
  <c r="CI20" i="53"/>
  <c r="CH20" i="53"/>
  <c r="CG20" i="53"/>
  <c r="CH19" i="53"/>
  <c r="CG19" i="53"/>
  <c r="CI18" i="53"/>
  <c r="CH18" i="53"/>
  <c r="CG18" i="53"/>
  <c r="CH16" i="53"/>
  <c r="CG16" i="53"/>
  <c r="CI12" i="53"/>
  <c r="CH12" i="53"/>
  <c r="CG12" i="53"/>
  <c r="CI11" i="53"/>
  <c r="CH11" i="53"/>
  <c r="CG11" i="53"/>
  <c r="CH10" i="53"/>
  <c r="CG10" i="53"/>
  <c r="CI9" i="53"/>
  <c r="CH9" i="53"/>
  <c r="CG9" i="53"/>
  <c r="BM49" i="53"/>
  <c r="BL49" i="53"/>
  <c r="BN47" i="53"/>
  <c r="BL47" i="53"/>
  <c r="BM46" i="53"/>
  <c r="BL46" i="53"/>
  <c r="BN45" i="53"/>
  <c r="BM45" i="53"/>
  <c r="BL45" i="53"/>
  <c r="BN44" i="53"/>
  <c r="BM44" i="53"/>
  <c r="BN42" i="53"/>
  <c r="BM42" i="53"/>
  <c r="BL42" i="53"/>
  <c r="BN39" i="53"/>
  <c r="BM39" i="53"/>
  <c r="BL39" i="53"/>
  <c r="BN35" i="53"/>
  <c r="BM35" i="53"/>
  <c r="BL35" i="53"/>
  <c r="BN32" i="53"/>
  <c r="BM32" i="53"/>
  <c r="BL32" i="53"/>
  <c r="BN30" i="53"/>
  <c r="BM30" i="53"/>
  <c r="BL30" i="53"/>
  <c r="BM29" i="53"/>
  <c r="BL29" i="53"/>
  <c r="BN26" i="53"/>
  <c r="BM26" i="53"/>
  <c r="BL26" i="53"/>
  <c r="BN25" i="53"/>
  <c r="BM25" i="53"/>
  <c r="BL25" i="53"/>
  <c r="BN20" i="53"/>
  <c r="BM20" i="53"/>
  <c r="BL20" i="53"/>
  <c r="BM19" i="53"/>
  <c r="BL19" i="53"/>
  <c r="BN18" i="53"/>
  <c r="BM18" i="53"/>
  <c r="BL18" i="53"/>
  <c r="BM14" i="53"/>
  <c r="BL14" i="53"/>
  <c r="BN13" i="53"/>
  <c r="BM13" i="53"/>
  <c r="BL13" i="53"/>
  <c r="BN12" i="53"/>
  <c r="BM12" i="53"/>
  <c r="BL12" i="53"/>
  <c r="BN11" i="53"/>
  <c r="BM11" i="53"/>
  <c r="BL11" i="53"/>
  <c r="BM10" i="53"/>
  <c r="BL10" i="53"/>
  <c r="BN9" i="53"/>
  <c r="BM9" i="53"/>
  <c r="BL9" i="53"/>
  <c r="AR46" i="53"/>
  <c r="AQ46" i="53"/>
  <c r="AS42" i="53"/>
  <c r="AR42" i="53"/>
  <c r="AQ42" i="53"/>
  <c r="AS41" i="53"/>
  <c r="AR41" i="53"/>
  <c r="AQ41" i="53"/>
  <c r="AS39" i="53"/>
  <c r="AR39" i="53"/>
  <c r="AQ39" i="53"/>
  <c r="AR37" i="53"/>
  <c r="AQ37" i="53"/>
  <c r="AS35" i="53"/>
  <c r="AR35" i="53"/>
  <c r="AQ35" i="53"/>
  <c r="AS33" i="53"/>
  <c r="AR33" i="53"/>
  <c r="AQ33" i="53"/>
  <c r="AS32" i="53"/>
  <c r="AR32" i="53"/>
  <c r="AQ32" i="53"/>
  <c r="AS30" i="53"/>
  <c r="AR30" i="53"/>
  <c r="AQ30" i="53"/>
  <c r="AR29" i="53"/>
  <c r="AQ29" i="53"/>
  <c r="AS28" i="53"/>
  <c r="AR28" i="53"/>
  <c r="AQ28" i="53"/>
  <c r="AR27" i="53"/>
  <c r="AQ27" i="53"/>
  <c r="AS26" i="53"/>
  <c r="AR26" i="53"/>
  <c r="AQ26" i="53"/>
  <c r="AS25" i="53"/>
  <c r="AR25" i="53"/>
  <c r="AQ25" i="53"/>
  <c r="AR23" i="53"/>
  <c r="AQ23" i="53"/>
  <c r="AR22" i="53"/>
  <c r="AQ22" i="53"/>
  <c r="AS20" i="53"/>
  <c r="AR20" i="53"/>
  <c r="AQ20" i="53"/>
  <c r="AR19" i="53"/>
  <c r="AQ19" i="53"/>
  <c r="AR16" i="53"/>
  <c r="AQ16" i="53"/>
  <c r="AS12" i="53"/>
  <c r="AR12" i="53"/>
  <c r="AQ12" i="53"/>
  <c r="AS11" i="53"/>
  <c r="AR11" i="53"/>
  <c r="AQ11" i="53"/>
  <c r="AR10" i="53"/>
  <c r="AQ10" i="53"/>
  <c r="AS9" i="53"/>
  <c r="AR9" i="53"/>
  <c r="AQ9" i="53"/>
  <c r="W49" i="53"/>
  <c r="V49" i="53"/>
  <c r="X48" i="53"/>
  <c r="W48" i="53"/>
  <c r="V48" i="53"/>
  <c r="X47" i="53"/>
  <c r="V47" i="53"/>
  <c r="W46" i="53"/>
  <c r="V46" i="53"/>
  <c r="X45" i="53"/>
  <c r="W45" i="53"/>
  <c r="V45" i="53"/>
  <c r="X44" i="53"/>
  <c r="W44" i="53"/>
  <c r="V44" i="53"/>
  <c r="X42" i="53"/>
  <c r="W42" i="53"/>
  <c r="V42" i="53"/>
  <c r="X41" i="53"/>
  <c r="W41" i="53"/>
  <c r="V41" i="53"/>
  <c r="X40" i="53"/>
  <c r="W40" i="53"/>
  <c r="V40" i="53"/>
  <c r="X39" i="53"/>
  <c r="W39" i="53"/>
  <c r="V39" i="53"/>
  <c r="X38" i="53"/>
  <c r="W38" i="53"/>
  <c r="V38" i="53"/>
  <c r="W37" i="53"/>
  <c r="V37" i="53"/>
  <c r="X35" i="53"/>
  <c r="W35" i="53"/>
  <c r="V35" i="53"/>
  <c r="X34" i="53"/>
  <c r="W34" i="53"/>
  <c r="V34" i="53"/>
  <c r="X33" i="53"/>
  <c r="W33" i="53"/>
  <c r="V33" i="53"/>
  <c r="X32" i="53"/>
  <c r="W32" i="53"/>
  <c r="V32" i="53"/>
  <c r="W31" i="53"/>
  <c r="V31" i="53"/>
  <c r="X30" i="53"/>
  <c r="W30" i="53"/>
  <c r="V30" i="53"/>
  <c r="X28" i="53"/>
  <c r="W28" i="53"/>
  <c r="V28" i="53"/>
  <c r="W27" i="53"/>
  <c r="V27" i="53"/>
  <c r="X26" i="53"/>
  <c r="W26" i="53"/>
  <c r="V26" i="53"/>
  <c r="X25" i="53"/>
  <c r="W25" i="53"/>
  <c r="V25" i="53"/>
  <c r="X24" i="53"/>
  <c r="W24" i="53"/>
  <c r="V24" i="53"/>
  <c r="X23" i="53"/>
  <c r="W23" i="53"/>
  <c r="V23" i="53"/>
  <c r="W22" i="53"/>
  <c r="V22" i="53"/>
  <c r="X20" i="53"/>
  <c r="W20" i="53"/>
  <c r="V20" i="53"/>
  <c r="W19" i="53"/>
  <c r="V19" i="53"/>
  <c r="X18" i="53"/>
  <c r="W18" i="53"/>
  <c r="V18" i="53"/>
  <c r="W16" i="53"/>
  <c r="V16" i="53"/>
  <c r="W14" i="53"/>
  <c r="V14" i="53"/>
  <c r="X12" i="53"/>
  <c r="W12" i="53"/>
  <c r="V12" i="53"/>
  <c r="X11" i="53"/>
  <c r="W11" i="53"/>
  <c r="V11" i="53"/>
  <c r="W10" i="53"/>
  <c r="V10" i="53"/>
  <c r="X9" i="53"/>
  <c r="W9" i="53"/>
  <c r="V9" i="53"/>
  <c r="CI49" i="52"/>
  <c r="CH49" i="52"/>
  <c r="CI47" i="52"/>
  <c r="CH47" i="52"/>
  <c r="CH46" i="52"/>
  <c r="CG46" i="52"/>
  <c r="CI45" i="52"/>
  <c r="CH45" i="52"/>
  <c r="CG45" i="52"/>
  <c r="CI44" i="52"/>
  <c r="CH44" i="52"/>
  <c r="CG44" i="52"/>
  <c r="CI42" i="52"/>
  <c r="CH42" i="52"/>
  <c r="CG42" i="52"/>
  <c r="CI39" i="52"/>
  <c r="CH39" i="52"/>
  <c r="CG39" i="52"/>
  <c r="CI38" i="52"/>
  <c r="CH38" i="52"/>
  <c r="CG38" i="52"/>
  <c r="CH37" i="52"/>
  <c r="CG37" i="52"/>
  <c r="CI35" i="52"/>
  <c r="CH35" i="52"/>
  <c r="CG35" i="52"/>
  <c r="CI34" i="52"/>
  <c r="CH34" i="52"/>
  <c r="CG34" i="52"/>
  <c r="CI33" i="52"/>
  <c r="CH33" i="52"/>
  <c r="CG33" i="52"/>
  <c r="CI32" i="52"/>
  <c r="CH32" i="52"/>
  <c r="CG32" i="52"/>
  <c r="CI30" i="52"/>
  <c r="CH30" i="52"/>
  <c r="CG30" i="52"/>
  <c r="CH29" i="52"/>
  <c r="CG29" i="52"/>
  <c r="CI28" i="52"/>
  <c r="CH28" i="52"/>
  <c r="CG28" i="52"/>
  <c r="CH27" i="52"/>
  <c r="CG27" i="52"/>
  <c r="CI26" i="52"/>
  <c r="CH26" i="52"/>
  <c r="CG26" i="52"/>
  <c r="CI25" i="52"/>
  <c r="CH25" i="52"/>
  <c r="CG25" i="52"/>
  <c r="CH23" i="52"/>
  <c r="CG23" i="52"/>
  <c r="CH22" i="52"/>
  <c r="CG22" i="52"/>
  <c r="CH21" i="52"/>
  <c r="CG21" i="52"/>
  <c r="CI20" i="52"/>
  <c r="CH20" i="52"/>
  <c r="CG20" i="52"/>
  <c r="CH19" i="52"/>
  <c r="CG19" i="52"/>
  <c r="CI18" i="52"/>
  <c r="CH18" i="52"/>
  <c r="CG18" i="52"/>
  <c r="CH16" i="52"/>
  <c r="CG16" i="52"/>
  <c r="CH15" i="52"/>
  <c r="CG15" i="52"/>
  <c r="CI12" i="52"/>
  <c r="CH12" i="52"/>
  <c r="CG12" i="52"/>
  <c r="CI11" i="52"/>
  <c r="CH11" i="52"/>
  <c r="CG11" i="52"/>
  <c r="CH10" i="52"/>
  <c r="CG10" i="52"/>
  <c r="CI9" i="52"/>
  <c r="CG9" i="52"/>
  <c r="DD42" i="52"/>
  <c r="DC42" i="52"/>
  <c r="DB42" i="52"/>
  <c r="DC37" i="52"/>
  <c r="DB37" i="52"/>
  <c r="DD32" i="52"/>
  <c r="DC32" i="52"/>
  <c r="DB32" i="52"/>
  <c r="DC29" i="52"/>
  <c r="DB29" i="52"/>
  <c r="DD20" i="52"/>
  <c r="DC20" i="52"/>
  <c r="DB20" i="52"/>
  <c r="DB19" i="52"/>
  <c r="DD9" i="52"/>
  <c r="DC9" i="52"/>
  <c r="DB9" i="52"/>
  <c r="CU42" i="53"/>
  <c r="CT42" i="53"/>
  <c r="CS42" i="53"/>
  <c r="CU32" i="53"/>
  <c r="CT32" i="53"/>
  <c r="CS32" i="53"/>
  <c r="CT29" i="53"/>
  <c r="CS29" i="53"/>
  <c r="CU20" i="53"/>
  <c r="CT20" i="53"/>
  <c r="CS20" i="53"/>
  <c r="CS19" i="53"/>
  <c r="CU9" i="53"/>
  <c r="CT9" i="53"/>
  <c r="CS9" i="53"/>
  <c r="BY46" i="53"/>
  <c r="BX46" i="53"/>
  <c r="BZ45" i="53"/>
  <c r="BY45" i="53"/>
  <c r="BX45" i="53"/>
  <c r="BZ44" i="53"/>
  <c r="BY44" i="53"/>
  <c r="BX44" i="53"/>
  <c r="BZ42" i="53"/>
  <c r="BY42" i="53"/>
  <c r="BX42" i="53"/>
  <c r="BZ39" i="53"/>
  <c r="BY39" i="53"/>
  <c r="BX39" i="53"/>
  <c r="BZ38" i="53"/>
  <c r="BY38" i="53"/>
  <c r="BX38" i="53"/>
  <c r="BY37" i="53"/>
  <c r="BX37" i="53"/>
  <c r="BZ35" i="53"/>
  <c r="BY35" i="53"/>
  <c r="BX35" i="53"/>
  <c r="BZ34" i="53"/>
  <c r="BY34" i="53"/>
  <c r="BX34" i="53"/>
  <c r="BZ33" i="53"/>
  <c r="BY33" i="53"/>
  <c r="BX33" i="53"/>
  <c r="BZ32" i="53"/>
  <c r="BY32" i="53"/>
  <c r="BX32" i="53"/>
  <c r="BZ30" i="53"/>
  <c r="BY30" i="53"/>
  <c r="BX30" i="53"/>
  <c r="BY29" i="53"/>
  <c r="BX29" i="53"/>
  <c r="BZ28" i="53"/>
  <c r="BY28" i="53"/>
  <c r="BX28" i="53"/>
  <c r="BY27" i="53"/>
  <c r="BX27" i="53"/>
  <c r="BZ26" i="53"/>
  <c r="BY26" i="53"/>
  <c r="BX26" i="53"/>
  <c r="BZ25" i="53"/>
  <c r="BY25" i="53"/>
  <c r="BX25" i="53"/>
  <c r="BZ23" i="53"/>
  <c r="BY23" i="53"/>
  <c r="BX23" i="53"/>
  <c r="BY22" i="53"/>
  <c r="BX22" i="53"/>
  <c r="BZ20" i="53"/>
  <c r="BY20" i="53"/>
  <c r="BX20" i="53"/>
  <c r="BY19" i="53"/>
  <c r="BX19" i="53"/>
  <c r="BZ18" i="53"/>
  <c r="BY18" i="53"/>
  <c r="BX18" i="53"/>
  <c r="BY16" i="53"/>
  <c r="BX16" i="53"/>
  <c r="BZ12" i="53"/>
  <c r="BY12" i="53"/>
  <c r="BX12" i="53"/>
  <c r="BZ11" i="53"/>
  <c r="BY11" i="53"/>
  <c r="BX11" i="53"/>
  <c r="BY10" i="53"/>
  <c r="BX10" i="53"/>
  <c r="BZ9" i="53"/>
  <c r="BY9" i="53"/>
  <c r="BX9" i="53"/>
  <c r="BD49" i="53"/>
  <c r="BC49" i="53"/>
  <c r="BE47" i="53"/>
  <c r="BC47" i="53"/>
  <c r="BD46" i="53"/>
  <c r="BC46" i="53"/>
  <c r="BE45" i="53"/>
  <c r="BD45" i="53"/>
  <c r="BC45" i="53"/>
  <c r="BE44" i="53"/>
  <c r="BD44" i="53"/>
  <c r="BE42" i="53"/>
  <c r="BD42" i="53"/>
  <c r="BC42" i="53"/>
  <c r="BE39" i="53"/>
  <c r="BD39" i="53"/>
  <c r="BC39" i="53"/>
  <c r="BE35" i="53"/>
  <c r="BD35" i="53"/>
  <c r="BC35" i="53"/>
  <c r="BE32" i="53"/>
  <c r="BD32" i="53"/>
  <c r="BC32" i="53"/>
  <c r="BE30" i="53"/>
  <c r="BD30" i="53"/>
  <c r="BC30" i="53"/>
  <c r="BD29" i="53"/>
  <c r="BC29" i="53"/>
  <c r="BE26" i="53"/>
  <c r="BD26" i="53"/>
  <c r="BC26" i="53"/>
  <c r="BE25" i="53"/>
  <c r="BD25" i="53"/>
  <c r="BC25" i="53"/>
  <c r="BE20" i="53"/>
  <c r="BD20" i="53"/>
  <c r="BC20" i="53"/>
  <c r="BD19" i="53"/>
  <c r="BC19" i="53"/>
  <c r="BE18" i="53"/>
  <c r="BD18" i="53"/>
  <c r="BC18" i="53"/>
  <c r="BD14" i="53"/>
  <c r="BC14" i="53"/>
  <c r="BE12" i="53"/>
  <c r="BD12" i="53"/>
  <c r="BC12" i="53"/>
  <c r="BE11" i="53"/>
  <c r="BD11" i="53"/>
  <c r="BC11" i="53"/>
  <c r="BD10" i="53"/>
  <c r="BC10" i="53"/>
  <c r="BE9" i="53"/>
  <c r="BD9" i="53"/>
  <c r="BC9" i="53"/>
  <c r="AI46" i="53"/>
  <c r="AH46" i="53"/>
  <c r="AJ42" i="53"/>
  <c r="AI42" i="53"/>
  <c r="AH42" i="53"/>
  <c r="AJ41" i="53"/>
  <c r="AI41" i="53"/>
  <c r="AH41" i="53"/>
  <c r="AJ39" i="53"/>
  <c r="AI39" i="53"/>
  <c r="AH39" i="53"/>
  <c r="AI37" i="53"/>
  <c r="AH37" i="53"/>
  <c r="AJ35" i="53"/>
  <c r="AI35" i="53"/>
  <c r="AH35" i="53"/>
  <c r="AJ33" i="53"/>
  <c r="AI33" i="53"/>
  <c r="AH33" i="53"/>
  <c r="AJ32" i="53"/>
  <c r="AI32" i="53"/>
  <c r="AH32" i="53"/>
  <c r="AJ30" i="53"/>
  <c r="AI30" i="53"/>
  <c r="AH30" i="53"/>
  <c r="AI29" i="53"/>
  <c r="AH29" i="53"/>
  <c r="AJ28" i="53"/>
  <c r="AI28" i="53"/>
  <c r="AH28" i="53"/>
  <c r="AI27" i="53"/>
  <c r="AH27" i="53"/>
  <c r="AJ26" i="53"/>
  <c r="AI26" i="53"/>
  <c r="AH26" i="53"/>
  <c r="AJ25" i="53"/>
  <c r="AI25" i="53"/>
  <c r="AH25" i="53"/>
  <c r="AJ23" i="53"/>
  <c r="AI23" i="53"/>
  <c r="AH23" i="53"/>
  <c r="AI22" i="53"/>
  <c r="AH22" i="53"/>
  <c r="AJ20" i="53"/>
  <c r="AI20" i="53"/>
  <c r="AH20" i="53"/>
  <c r="AI19" i="53"/>
  <c r="AH19" i="53"/>
  <c r="AI16" i="53"/>
  <c r="AH16" i="53"/>
  <c r="AJ12" i="53"/>
  <c r="AI12" i="53"/>
  <c r="AH12" i="53"/>
  <c r="AJ11" i="53"/>
  <c r="AI11" i="53"/>
  <c r="AH11" i="53"/>
  <c r="AI10" i="53"/>
  <c r="AH10" i="53"/>
  <c r="AJ9" i="53"/>
  <c r="AI9" i="53"/>
  <c r="AH9" i="53"/>
  <c r="N49" i="53"/>
  <c r="M49" i="53"/>
  <c r="O48" i="53"/>
  <c r="N48" i="53"/>
  <c r="M48" i="53"/>
  <c r="O47" i="53"/>
  <c r="M47" i="53"/>
  <c r="N46" i="53"/>
  <c r="M46" i="53"/>
  <c r="O45" i="53"/>
  <c r="N45" i="53"/>
  <c r="M45" i="53"/>
  <c r="O44" i="53"/>
  <c r="N44" i="53"/>
  <c r="M44" i="53"/>
  <c r="O42" i="53"/>
  <c r="N42" i="53"/>
  <c r="M42" i="53"/>
  <c r="O41" i="53"/>
  <c r="N41" i="53"/>
  <c r="M41" i="53"/>
  <c r="O40" i="53"/>
  <c r="N40" i="53"/>
  <c r="M40" i="53"/>
  <c r="O39" i="53"/>
  <c r="N39" i="53"/>
  <c r="M39" i="53"/>
  <c r="O38" i="53"/>
  <c r="N38" i="53"/>
  <c r="M38" i="53"/>
  <c r="N37" i="53"/>
  <c r="M37" i="53"/>
  <c r="O35" i="53"/>
  <c r="N35" i="53"/>
  <c r="M35" i="53"/>
  <c r="O34" i="53"/>
  <c r="N34" i="53"/>
  <c r="M34" i="53"/>
  <c r="O33" i="53"/>
  <c r="N33" i="53"/>
  <c r="M33" i="53"/>
  <c r="O32" i="53"/>
  <c r="N32" i="53"/>
  <c r="M32" i="53"/>
  <c r="N31" i="53"/>
  <c r="M31" i="53"/>
  <c r="O30" i="53"/>
  <c r="N30" i="53"/>
  <c r="M30" i="53"/>
  <c r="O28" i="53"/>
  <c r="N28" i="53"/>
  <c r="M28" i="53"/>
  <c r="N27" i="53"/>
  <c r="M27" i="53"/>
  <c r="O26" i="53"/>
  <c r="N26" i="53"/>
  <c r="M26" i="53"/>
  <c r="O25" i="53"/>
  <c r="N25" i="53"/>
  <c r="M25" i="53"/>
  <c r="O24" i="53"/>
  <c r="N24" i="53"/>
  <c r="M24" i="53"/>
  <c r="O23" i="53"/>
  <c r="N23" i="53"/>
  <c r="M23" i="53"/>
  <c r="N22" i="53"/>
  <c r="M22" i="53"/>
  <c r="O20" i="53"/>
  <c r="N20" i="53"/>
  <c r="M20" i="53"/>
  <c r="N19" i="53"/>
  <c r="M19" i="53"/>
  <c r="O18" i="53"/>
  <c r="N18" i="53"/>
  <c r="M18" i="53"/>
  <c r="N16" i="53"/>
  <c r="M16" i="53"/>
  <c r="N14" i="53"/>
  <c r="M14" i="53"/>
  <c r="O12" i="53"/>
  <c r="N12" i="53"/>
  <c r="M12" i="53"/>
  <c r="O11" i="53"/>
  <c r="N11" i="53"/>
  <c r="M11" i="53"/>
  <c r="N10" i="53"/>
  <c r="M10" i="53"/>
  <c r="O9" i="53"/>
  <c r="N9" i="53"/>
  <c r="M9" i="53"/>
  <c r="CU42" i="52"/>
  <c r="CT42" i="52"/>
  <c r="CS42" i="52"/>
  <c r="CT37" i="52"/>
  <c r="CS37" i="52"/>
  <c r="CU32" i="52"/>
  <c r="CT32" i="52"/>
  <c r="CS32" i="52"/>
  <c r="CT29" i="52"/>
  <c r="CS29" i="52"/>
  <c r="CU20" i="52"/>
  <c r="CT20" i="52"/>
  <c r="CS20" i="52"/>
  <c r="CS19" i="52"/>
  <c r="CU9" i="52"/>
  <c r="CT9" i="52"/>
  <c r="CS9" i="52"/>
  <c r="BZ49" i="52"/>
  <c r="BY49" i="52"/>
  <c r="BZ47" i="52"/>
  <c r="BY47" i="52"/>
  <c r="BX47" i="52"/>
  <c r="BY46" i="52"/>
  <c r="BX46" i="52"/>
  <c r="BZ45" i="52"/>
  <c r="BY45" i="52"/>
  <c r="BX45" i="52"/>
  <c r="BZ44" i="52"/>
  <c r="BY44" i="52"/>
  <c r="BX44" i="52"/>
  <c r="BZ42" i="52"/>
  <c r="BY42" i="52"/>
  <c r="BX42" i="52"/>
  <c r="BZ39" i="52"/>
  <c r="BY39" i="52"/>
  <c r="BX39" i="52"/>
  <c r="BZ38" i="52"/>
  <c r="BY38" i="52"/>
  <c r="BX38" i="52"/>
  <c r="BY37" i="52"/>
  <c r="BX37" i="52"/>
  <c r="BZ35" i="52"/>
  <c r="BY35" i="52"/>
  <c r="BX35" i="52"/>
  <c r="BZ34" i="52"/>
  <c r="BY34" i="52"/>
  <c r="BX34" i="52"/>
  <c r="BZ33" i="52"/>
  <c r="BY33" i="52"/>
  <c r="BX33" i="52"/>
  <c r="BZ32" i="52"/>
  <c r="BY32" i="52"/>
  <c r="BX32" i="52"/>
  <c r="BZ30" i="52"/>
  <c r="BY30" i="52"/>
  <c r="BX30" i="52"/>
  <c r="BY29" i="52"/>
  <c r="BX29" i="52"/>
  <c r="BZ28" i="52"/>
  <c r="BY28" i="52"/>
  <c r="BX28" i="52"/>
  <c r="BY27" i="52"/>
  <c r="BX27" i="52"/>
  <c r="BZ26" i="52"/>
  <c r="BY26" i="52"/>
  <c r="BX26" i="52"/>
  <c r="BZ25" i="52"/>
  <c r="BY25" i="52"/>
  <c r="BX25" i="52"/>
  <c r="BZ23" i="52"/>
  <c r="BY23" i="52"/>
  <c r="BX23" i="52"/>
  <c r="BY22" i="52"/>
  <c r="BX22" i="52"/>
  <c r="BY21" i="52"/>
  <c r="BX21" i="52"/>
  <c r="BZ20" i="52"/>
  <c r="BY20" i="52"/>
  <c r="BX20" i="52"/>
  <c r="BY19" i="52"/>
  <c r="BX19" i="52"/>
  <c r="BZ18" i="52"/>
  <c r="BY18" i="52"/>
  <c r="BX18" i="52"/>
  <c r="BY16" i="52"/>
  <c r="BX16" i="52"/>
  <c r="BY15" i="52"/>
  <c r="BX15" i="52"/>
  <c r="BZ12" i="52"/>
  <c r="BY12" i="52"/>
  <c r="BX12" i="52"/>
  <c r="BZ11" i="52"/>
  <c r="BY11" i="52"/>
  <c r="BX11" i="52"/>
  <c r="BY10" i="52"/>
  <c r="BX10" i="52"/>
  <c r="BZ9" i="52"/>
  <c r="BX9" i="52"/>
  <c r="BM49" i="52"/>
  <c r="BL49" i="52"/>
  <c r="BN47" i="52"/>
  <c r="BM47" i="52"/>
  <c r="BL47" i="52"/>
  <c r="BM46" i="52"/>
  <c r="BL46" i="52"/>
  <c r="BN45" i="52"/>
  <c r="BM45" i="52"/>
  <c r="BL45" i="52"/>
  <c r="BN44" i="52"/>
  <c r="BM44" i="52"/>
  <c r="BL44" i="52"/>
  <c r="BN42" i="52"/>
  <c r="BM42" i="52"/>
  <c r="BL42" i="52"/>
  <c r="BN39" i="52"/>
  <c r="BM39" i="52"/>
  <c r="BL39" i="52"/>
  <c r="BN35" i="52"/>
  <c r="BM35" i="52"/>
  <c r="BL35" i="52"/>
  <c r="BN32" i="52"/>
  <c r="BM32" i="52"/>
  <c r="BL32" i="52"/>
  <c r="BN30" i="52"/>
  <c r="BM30" i="52"/>
  <c r="BL30" i="52"/>
  <c r="BM29" i="52"/>
  <c r="BL29" i="52"/>
  <c r="BN26" i="52"/>
  <c r="BM26" i="52"/>
  <c r="BL26" i="52"/>
  <c r="BN25" i="52"/>
  <c r="BM25" i="52"/>
  <c r="BL25" i="52"/>
  <c r="BN20" i="52"/>
  <c r="BM20" i="52"/>
  <c r="BL20" i="52"/>
  <c r="BM19" i="52"/>
  <c r="BL19" i="52"/>
  <c r="BN18" i="52"/>
  <c r="BM18" i="52"/>
  <c r="BL18" i="52"/>
  <c r="BM15" i="52"/>
  <c r="BL15" i="52"/>
  <c r="BM14" i="52"/>
  <c r="BL14" i="52"/>
  <c r="BN12" i="52"/>
  <c r="BM12" i="52"/>
  <c r="BL12" i="52"/>
  <c r="BN11" i="52"/>
  <c r="BM11" i="52"/>
  <c r="BL11" i="52"/>
  <c r="BM10" i="52"/>
  <c r="BL10" i="52"/>
  <c r="BN9" i="52"/>
  <c r="BL9" i="52"/>
  <c r="BD49" i="52"/>
  <c r="BC49" i="52"/>
  <c r="BE47" i="52"/>
  <c r="BD47" i="52"/>
  <c r="BC47" i="52"/>
  <c r="BD46" i="52"/>
  <c r="BC46" i="52"/>
  <c r="BE45" i="52"/>
  <c r="BD45" i="52"/>
  <c r="BC45" i="52"/>
  <c r="BE44" i="52"/>
  <c r="BD44" i="52"/>
  <c r="BC44" i="52"/>
  <c r="BE42" i="52"/>
  <c r="BD42" i="52"/>
  <c r="BC42" i="52"/>
  <c r="BE39" i="52"/>
  <c r="BD39" i="52"/>
  <c r="BC39" i="52"/>
  <c r="BE35" i="52"/>
  <c r="BD35" i="52"/>
  <c r="BC35" i="52"/>
  <c r="BE32" i="52"/>
  <c r="BD32" i="52"/>
  <c r="BC32" i="52"/>
  <c r="BE30" i="52"/>
  <c r="BD30" i="52"/>
  <c r="BC30" i="52"/>
  <c r="BD29" i="52"/>
  <c r="BC29" i="52"/>
  <c r="BE26" i="52"/>
  <c r="BD26" i="52"/>
  <c r="BC26" i="52"/>
  <c r="BE25" i="52"/>
  <c r="BD25" i="52"/>
  <c r="BC25" i="52"/>
  <c r="BE20" i="52"/>
  <c r="BD20" i="52"/>
  <c r="BC20" i="52"/>
  <c r="BD19" i="52"/>
  <c r="BC19" i="52"/>
  <c r="BE18" i="52"/>
  <c r="BD18" i="52"/>
  <c r="BC18" i="52"/>
  <c r="BD15" i="52"/>
  <c r="BC15" i="52"/>
  <c r="BD14" i="52"/>
  <c r="BC14" i="52"/>
  <c r="BE12" i="52"/>
  <c r="BD12" i="52"/>
  <c r="BC12" i="52"/>
  <c r="BE11" i="52"/>
  <c r="BD11" i="52"/>
  <c r="BC11" i="52"/>
  <c r="BD10" i="52"/>
  <c r="BC10" i="52"/>
  <c r="BE9" i="52"/>
  <c r="BC9" i="52"/>
  <c r="AS47" i="52"/>
  <c r="AQ47" i="52"/>
  <c r="AR46" i="52"/>
  <c r="AQ46" i="52"/>
  <c r="AS45" i="52"/>
  <c r="AR45" i="52"/>
  <c r="AQ45" i="52"/>
  <c r="AS42" i="52"/>
  <c r="AR42" i="52"/>
  <c r="AQ42" i="52"/>
  <c r="AS41" i="52"/>
  <c r="AR41" i="52"/>
  <c r="AQ41" i="52"/>
  <c r="AS39" i="52"/>
  <c r="AR39" i="52"/>
  <c r="AQ39" i="52"/>
  <c r="AR37" i="52"/>
  <c r="AQ37" i="52"/>
  <c r="AS35" i="52"/>
  <c r="AR35" i="52"/>
  <c r="AQ35" i="52"/>
  <c r="AS33" i="52"/>
  <c r="AR33" i="52"/>
  <c r="AQ33" i="52"/>
  <c r="AS32" i="52"/>
  <c r="AR32" i="52"/>
  <c r="AQ32" i="52"/>
  <c r="AS30" i="52"/>
  <c r="AR30" i="52"/>
  <c r="AQ30" i="52"/>
  <c r="AR29" i="52"/>
  <c r="AQ29" i="52"/>
  <c r="AS28" i="52"/>
  <c r="AR28" i="52"/>
  <c r="AQ28" i="52"/>
  <c r="AR27" i="52"/>
  <c r="AQ27" i="52"/>
  <c r="AS26" i="52"/>
  <c r="AR26" i="52"/>
  <c r="AQ26" i="52"/>
  <c r="AS25" i="52"/>
  <c r="AR25" i="52"/>
  <c r="AQ25" i="52"/>
  <c r="AS23" i="52"/>
  <c r="AR23" i="52"/>
  <c r="AQ23" i="52"/>
  <c r="AR22" i="52"/>
  <c r="AQ22" i="52"/>
  <c r="AR21" i="52"/>
  <c r="AQ21" i="52"/>
  <c r="AS20" i="52"/>
  <c r="AR20" i="52"/>
  <c r="AQ20" i="52"/>
  <c r="AR19" i="52"/>
  <c r="AQ19" i="52"/>
  <c r="AR16" i="52"/>
  <c r="AQ16" i="52"/>
  <c r="AS12" i="52"/>
  <c r="AR12" i="52"/>
  <c r="AQ12" i="52"/>
  <c r="AS11" i="52"/>
  <c r="AR11" i="52"/>
  <c r="AQ11" i="52"/>
  <c r="AR10" i="52"/>
  <c r="AQ10" i="52"/>
  <c r="AS9" i="52"/>
  <c r="AQ9" i="52"/>
  <c r="AJ47" i="52"/>
  <c r="AH47" i="52"/>
  <c r="AI46" i="52"/>
  <c r="AH46" i="52"/>
  <c r="AJ45" i="52"/>
  <c r="AI45" i="52"/>
  <c r="AH45" i="52"/>
  <c r="AJ42" i="52"/>
  <c r="AI42" i="52"/>
  <c r="AH42" i="52"/>
  <c r="AJ41" i="52"/>
  <c r="AI41" i="52"/>
  <c r="AH41" i="52"/>
  <c r="AJ39" i="52"/>
  <c r="AI39" i="52"/>
  <c r="AH39" i="52"/>
  <c r="AI37" i="52"/>
  <c r="AH37" i="52"/>
  <c r="AJ35" i="52"/>
  <c r="AI35" i="52"/>
  <c r="AH35" i="52"/>
  <c r="AJ33" i="52"/>
  <c r="AI33" i="52"/>
  <c r="AH33" i="52"/>
  <c r="AJ32" i="52"/>
  <c r="AI32" i="52"/>
  <c r="AH32" i="52"/>
  <c r="AJ30" i="52"/>
  <c r="AI30" i="52"/>
  <c r="AH30" i="52"/>
  <c r="AI29" i="52"/>
  <c r="AH29" i="52"/>
  <c r="AJ28" i="52"/>
  <c r="AI28" i="52"/>
  <c r="AH28" i="52"/>
  <c r="AI27" i="52"/>
  <c r="AH27" i="52"/>
  <c r="AJ26" i="52"/>
  <c r="AI26" i="52"/>
  <c r="AH26" i="52"/>
  <c r="AJ25" i="52"/>
  <c r="AI25" i="52"/>
  <c r="AH25" i="52"/>
  <c r="AJ23" i="52"/>
  <c r="AI23" i="52"/>
  <c r="AH23" i="52"/>
  <c r="AI22" i="52"/>
  <c r="AH22" i="52"/>
  <c r="AI21" i="52"/>
  <c r="AH21" i="52"/>
  <c r="AJ20" i="52"/>
  <c r="AI20" i="52"/>
  <c r="AH20" i="52"/>
  <c r="AI19" i="52"/>
  <c r="AH19" i="52"/>
  <c r="AI16" i="52"/>
  <c r="AH16" i="52"/>
  <c r="AJ12" i="52"/>
  <c r="AI12" i="52"/>
  <c r="AH12" i="52"/>
  <c r="AJ11" i="52"/>
  <c r="AI11" i="52"/>
  <c r="AH11" i="52"/>
  <c r="AI10" i="52"/>
  <c r="AH10" i="52"/>
  <c r="AJ9" i="52"/>
  <c r="AH9" i="52"/>
  <c r="W49" i="52"/>
  <c r="V49" i="52"/>
  <c r="W48" i="52"/>
  <c r="V48" i="52"/>
  <c r="X47" i="52"/>
  <c r="W47" i="52"/>
  <c r="V47" i="52"/>
  <c r="W46" i="52"/>
  <c r="V46" i="52"/>
  <c r="X45" i="52"/>
  <c r="W45" i="52"/>
  <c r="V45" i="52"/>
  <c r="X44" i="52"/>
  <c r="W44" i="52"/>
  <c r="V44" i="52"/>
  <c r="X43" i="52"/>
  <c r="W43" i="52"/>
  <c r="V43" i="52"/>
  <c r="X42" i="52"/>
  <c r="W42" i="52"/>
  <c r="V42" i="52"/>
  <c r="X41" i="52"/>
  <c r="W41" i="52"/>
  <c r="V41" i="52"/>
  <c r="X40" i="52"/>
  <c r="W40" i="52"/>
  <c r="V40" i="52"/>
  <c r="X39" i="52"/>
  <c r="W39" i="52"/>
  <c r="V39" i="52"/>
  <c r="X38" i="52"/>
  <c r="W38" i="52"/>
  <c r="V38" i="52"/>
  <c r="W37" i="52"/>
  <c r="V37" i="52"/>
  <c r="X35" i="52"/>
  <c r="W35" i="52"/>
  <c r="V35" i="52"/>
  <c r="X34" i="52"/>
  <c r="W34" i="52"/>
  <c r="V34" i="52"/>
  <c r="X33" i="52"/>
  <c r="W33" i="52"/>
  <c r="V33" i="52"/>
  <c r="X32" i="52"/>
  <c r="W32" i="52"/>
  <c r="V32" i="52"/>
  <c r="W31" i="52"/>
  <c r="V31" i="52"/>
  <c r="X30" i="52"/>
  <c r="W30" i="52"/>
  <c r="V30" i="52"/>
  <c r="X28" i="52"/>
  <c r="W28" i="52"/>
  <c r="V28" i="52"/>
  <c r="W27" i="52"/>
  <c r="V27" i="52"/>
  <c r="X26" i="52"/>
  <c r="W26" i="52"/>
  <c r="V26" i="52"/>
  <c r="X25" i="52"/>
  <c r="W25" i="52"/>
  <c r="V25" i="52"/>
  <c r="X24" i="52"/>
  <c r="W24" i="52"/>
  <c r="V24" i="52"/>
  <c r="X23" i="52"/>
  <c r="W23" i="52"/>
  <c r="V23" i="52"/>
  <c r="W22" i="52"/>
  <c r="V22" i="52"/>
  <c r="W21" i="52"/>
  <c r="V21" i="52"/>
  <c r="X20" i="52"/>
  <c r="W20" i="52"/>
  <c r="V20" i="52"/>
  <c r="W19" i="52"/>
  <c r="V19" i="52"/>
  <c r="X18" i="52"/>
  <c r="W18" i="52"/>
  <c r="V18" i="52"/>
  <c r="X17" i="52"/>
  <c r="V17" i="52"/>
  <c r="W16" i="52"/>
  <c r="V16" i="52"/>
  <c r="W15" i="52"/>
  <c r="V15" i="52"/>
  <c r="W14" i="52"/>
  <c r="V14" i="52"/>
  <c r="X12" i="52"/>
  <c r="W12" i="52"/>
  <c r="V12" i="52"/>
  <c r="X11" i="52"/>
  <c r="W11" i="52"/>
  <c r="V11" i="52"/>
  <c r="W10" i="52"/>
  <c r="V10" i="52"/>
  <c r="X9" i="52"/>
  <c r="V9" i="52"/>
  <c r="M10" i="52"/>
  <c r="N10" i="52"/>
  <c r="M11" i="52"/>
  <c r="N11" i="52"/>
  <c r="O11" i="52"/>
  <c r="M12" i="52"/>
  <c r="N12" i="52"/>
  <c r="O12" i="52"/>
  <c r="M14" i="52"/>
  <c r="N14" i="52"/>
  <c r="M15" i="52"/>
  <c r="N15" i="52"/>
  <c r="M16" i="52"/>
  <c r="N16" i="52"/>
  <c r="M17" i="52"/>
  <c r="O17" i="52"/>
  <c r="M18" i="52"/>
  <c r="N18" i="52"/>
  <c r="O18" i="52"/>
  <c r="M19" i="52"/>
  <c r="N19" i="52"/>
  <c r="M20" i="52"/>
  <c r="N20" i="52"/>
  <c r="O20" i="52"/>
  <c r="M21" i="52"/>
  <c r="N21" i="52"/>
  <c r="M22" i="52"/>
  <c r="N22" i="52"/>
  <c r="M23" i="52"/>
  <c r="N23" i="52"/>
  <c r="O23" i="52"/>
  <c r="M24" i="52"/>
  <c r="N24" i="52"/>
  <c r="O24" i="52"/>
  <c r="M25" i="52"/>
  <c r="N25" i="52"/>
  <c r="O25" i="52"/>
  <c r="M26" i="52"/>
  <c r="N26" i="52"/>
  <c r="O26" i="52"/>
  <c r="M27" i="52"/>
  <c r="N27" i="52"/>
  <c r="M28" i="52"/>
  <c r="N28" i="52"/>
  <c r="O28" i="52"/>
  <c r="M30" i="52"/>
  <c r="N30" i="52"/>
  <c r="O30" i="52"/>
  <c r="M31" i="52"/>
  <c r="N31" i="52"/>
  <c r="M32" i="52"/>
  <c r="N32" i="52"/>
  <c r="O32" i="52"/>
  <c r="M33" i="52"/>
  <c r="N33" i="52"/>
  <c r="O33" i="52"/>
  <c r="M34" i="52"/>
  <c r="N34" i="52"/>
  <c r="O34" i="52"/>
  <c r="M35" i="52"/>
  <c r="N35" i="52"/>
  <c r="O35" i="52"/>
  <c r="M37" i="52"/>
  <c r="N37" i="52"/>
  <c r="M38" i="52"/>
  <c r="N38" i="52"/>
  <c r="O38" i="52"/>
  <c r="M39" i="52"/>
  <c r="N39" i="52"/>
  <c r="O39" i="52"/>
  <c r="M40" i="52"/>
  <c r="N40" i="52"/>
  <c r="O40" i="52"/>
  <c r="M41" i="52"/>
  <c r="N41" i="52"/>
  <c r="O41" i="52"/>
  <c r="M42" i="52"/>
  <c r="N42" i="52"/>
  <c r="O42" i="52"/>
  <c r="M43" i="52"/>
  <c r="N43" i="52"/>
  <c r="O43" i="52"/>
  <c r="M44" i="52"/>
  <c r="N44" i="52"/>
  <c r="O44" i="52"/>
  <c r="M45" i="52"/>
  <c r="N45" i="52"/>
  <c r="O45" i="52"/>
  <c r="M46" i="52"/>
  <c r="N46" i="52"/>
  <c r="M47" i="52"/>
  <c r="N47" i="52"/>
  <c r="O47" i="52"/>
  <c r="M48" i="52"/>
  <c r="N48" i="52"/>
  <c r="M49" i="52"/>
  <c r="N49" i="52"/>
  <c r="N9" i="52"/>
  <c r="O9" i="52"/>
  <c r="M9" i="52"/>
  <c r="CQ50" i="53"/>
  <c r="CP50" i="53"/>
  <c r="CR37" i="53"/>
  <c r="CR29" i="53"/>
  <c r="CR19" i="53"/>
  <c r="BV50" i="53"/>
  <c r="BU50" i="53"/>
  <c r="BW46" i="53"/>
  <c r="BW37" i="53"/>
  <c r="BW29" i="53"/>
  <c r="BW27" i="53"/>
  <c r="BW22" i="53"/>
  <c r="BW19" i="53"/>
  <c r="BW16" i="53"/>
  <c r="BW10" i="53"/>
  <c r="BA50" i="53"/>
  <c r="AZ50" i="53"/>
  <c r="BB49" i="53"/>
  <c r="BB46" i="53"/>
  <c r="BB29" i="53"/>
  <c r="BB19" i="53"/>
  <c r="BB14" i="53"/>
  <c r="BB10" i="53"/>
  <c r="BB50" i="53" s="1"/>
  <c r="AF50" i="53"/>
  <c r="AE50" i="53"/>
  <c r="AG46" i="53"/>
  <c r="AG37" i="53"/>
  <c r="AG29" i="53"/>
  <c r="AG27" i="53"/>
  <c r="AG22" i="53"/>
  <c r="AG19" i="53"/>
  <c r="AG16" i="53"/>
  <c r="AG10" i="53"/>
  <c r="L49" i="53"/>
  <c r="L46" i="53"/>
  <c r="L37" i="53"/>
  <c r="L31" i="53"/>
  <c r="K29" i="53"/>
  <c r="J29" i="53"/>
  <c r="L27" i="53"/>
  <c r="L22" i="53"/>
  <c r="L19" i="53"/>
  <c r="L16" i="53"/>
  <c r="L14" i="53"/>
  <c r="L10" i="53"/>
  <c r="CQ50" i="52"/>
  <c r="CP50" i="52"/>
  <c r="CR37" i="52"/>
  <c r="CR29" i="52"/>
  <c r="AE50" i="52"/>
  <c r="AG46" i="52"/>
  <c r="AG37" i="52"/>
  <c r="AG29" i="52"/>
  <c r="AG27" i="52"/>
  <c r="AG22" i="52"/>
  <c r="AG21" i="52"/>
  <c r="AG19" i="52"/>
  <c r="AG16" i="52"/>
  <c r="AG10" i="52"/>
  <c r="AF9" i="52"/>
  <c r="AF50" i="52" s="1"/>
  <c r="L49" i="52"/>
  <c r="L48" i="52"/>
  <c r="L46" i="52"/>
  <c r="L37" i="52"/>
  <c r="L31" i="52"/>
  <c r="K29" i="52"/>
  <c r="J29" i="52"/>
  <c r="L27" i="52"/>
  <c r="L22" i="52"/>
  <c r="L21" i="52"/>
  <c r="L19" i="52"/>
  <c r="L16" i="52"/>
  <c r="L15" i="52"/>
  <c r="L14" i="52"/>
  <c r="L10" i="52"/>
  <c r="BU50" i="52"/>
  <c r="BW46" i="52"/>
  <c r="BW37" i="52"/>
  <c r="BW29" i="52"/>
  <c r="BW27" i="52"/>
  <c r="BW22" i="52"/>
  <c r="BW21" i="52"/>
  <c r="BW19" i="52"/>
  <c r="BW16" i="52"/>
  <c r="BW15" i="52"/>
  <c r="BW10" i="52"/>
  <c r="BV9" i="52"/>
  <c r="AZ50" i="52"/>
  <c r="BB49" i="52"/>
  <c r="BB46" i="52"/>
  <c r="BB29" i="52"/>
  <c r="BB19" i="52"/>
  <c r="BB15" i="52"/>
  <c r="BB14" i="52"/>
  <c r="BB10" i="52"/>
  <c r="BA9" i="52"/>
  <c r="BA50" i="52" s="1"/>
  <c r="DD42" i="51"/>
  <c r="DC42" i="51"/>
  <c r="DB42" i="51"/>
  <c r="DC37" i="51"/>
  <c r="DB37" i="51"/>
  <c r="DD32" i="51"/>
  <c r="DC32" i="51"/>
  <c r="DB32" i="51"/>
  <c r="DC29" i="51"/>
  <c r="DB29" i="51"/>
  <c r="DD20" i="51"/>
  <c r="DC20" i="51"/>
  <c r="DB20" i="51"/>
  <c r="DC19" i="51"/>
  <c r="DB19" i="51"/>
  <c r="DC9" i="51"/>
  <c r="DB9" i="51"/>
  <c r="CU42" i="51"/>
  <c r="CT42" i="51"/>
  <c r="CS42" i="51"/>
  <c r="CT37" i="51"/>
  <c r="CS37" i="51"/>
  <c r="CU32" i="51"/>
  <c r="CT32" i="51"/>
  <c r="CS32" i="51"/>
  <c r="CT29" i="51"/>
  <c r="CS29" i="51"/>
  <c r="CU20" i="51"/>
  <c r="CT20" i="51"/>
  <c r="CS20" i="51"/>
  <c r="CT19" i="51"/>
  <c r="CS19" i="51"/>
  <c r="CT9" i="51"/>
  <c r="CS9" i="51"/>
  <c r="CQ50" i="51"/>
  <c r="CP50" i="51"/>
  <c r="CR37" i="51"/>
  <c r="CR29" i="51"/>
  <c r="CR19" i="51"/>
  <c r="CR9" i="51"/>
  <c r="CR50" i="51" s="1"/>
  <c r="CI49" i="51"/>
  <c r="CH49" i="51"/>
  <c r="CG49" i="51"/>
  <c r="CI47" i="51"/>
  <c r="CH47" i="51"/>
  <c r="CG47" i="51"/>
  <c r="CH46" i="51"/>
  <c r="CG46" i="51"/>
  <c r="CI45" i="51"/>
  <c r="CH45" i="51"/>
  <c r="CG45" i="51"/>
  <c r="CI44" i="51"/>
  <c r="CH44" i="51"/>
  <c r="CG44" i="51"/>
  <c r="CI42" i="51"/>
  <c r="CH42" i="51"/>
  <c r="CG42" i="51"/>
  <c r="CI39" i="51"/>
  <c r="CH39" i="51"/>
  <c r="CG39" i="51"/>
  <c r="CI38" i="51"/>
  <c r="CH38" i="51"/>
  <c r="CG38" i="51"/>
  <c r="CH37" i="51"/>
  <c r="CG37" i="51"/>
  <c r="CI36" i="51"/>
  <c r="CH36" i="51"/>
  <c r="CG36" i="51"/>
  <c r="CI35" i="51"/>
  <c r="CH35" i="51"/>
  <c r="CG35" i="51"/>
  <c r="CI34" i="51"/>
  <c r="CH34" i="51"/>
  <c r="CG34" i="51"/>
  <c r="CI33" i="51"/>
  <c r="CH33" i="51"/>
  <c r="CG33" i="51"/>
  <c r="CI32" i="51"/>
  <c r="CH32" i="51"/>
  <c r="CG32" i="51"/>
  <c r="CI30" i="51"/>
  <c r="CH30" i="51"/>
  <c r="CG30" i="51"/>
  <c r="CH29" i="51"/>
  <c r="CG29" i="51"/>
  <c r="CI28" i="51"/>
  <c r="CH28" i="51"/>
  <c r="CG28" i="51"/>
  <c r="CH27" i="51"/>
  <c r="CG27" i="51"/>
  <c r="CI26" i="51"/>
  <c r="CH26" i="51"/>
  <c r="CG26" i="51"/>
  <c r="CI25" i="51"/>
  <c r="CH25" i="51"/>
  <c r="CG25" i="51"/>
  <c r="CI23" i="51"/>
  <c r="CH23" i="51"/>
  <c r="CG23" i="51"/>
  <c r="CH22" i="51"/>
  <c r="CG22" i="51"/>
  <c r="CH21" i="51"/>
  <c r="CG21" i="51"/>
  <c r="CI20" i="51"/>
  <c r="CH20" i="51"/>
  <c r="CG20" i="51"/>
  <c r="CH19" i="51"/>
  <c r="CG19" i="51"/>
  <c r="CI18" i="51"/>
  <c r="CH18" i="51"/>
  <c r="CG18" i="51"/>
  <c r="CH16" i="51"/>
  <c r="CG16" i="51"/>
  <c r="CH15" i="51"/>
  <c r="CG15" i="51"/>
  <c r="CI12" i="51"/>
  <c r="CH12" i="51"/>
  <c r="CG12" i="51"/>
  <c r="CI11" i="51"/>
  <c r="CH11" i="51"/>
  <c r="CG11" i="51"/>
  <c r="CH10" i="51"/>
  <c r="CG10" i="51"/>
  <c r="CI9" i="51"/>
  <c r="CG9" i="51"/>
  <c r="BZ49" i="51"/>
  <c r="BY49" i="51"/>
  <c r="BX49" i="51"/>
  <c r="BZ47" i="51"/>
  <c r="BY47" i="51"/>
  <c r="BX47" i="51"/>
  <c r="BY46" i="51"/>
  <c r="BX46" i="51"/>
  <c r="BZ45" i="51"/>
  <c r="BY45" i="51"/>
  <c r="BX45" i="51"/>
  <c r="BZ44" i="51"/>
  <c r="BY44" i="51"/>
  <c r="BX44" i="51"/>
  <c r="BZ42" i="51"/>
  <c r="BY42" i="51"/>
  <c r="BX42" i="51"/>
  <c r="BZ39" i="51"/>
  <c r="BY39" i="51"/>
  <c r="BX39" i="51"/>
  <c r="BZ38" i="51"/>
  <c r="BY38" i="51"/>
  <c r="BX38" i="51"/>
  <c r="BY37" i="51"/>
  <c r="BX37" i="51"/>
  <c r="BZ35" i="51"/>
  <c r="BY35" i="51"/>
  <c r="BX35" i="51"/>
  <c r="BZ34" i="51"/>
  <c r="BY34" i="51"/>
  <c r="BX34" i="51"/>
  <c r="BZ33" i="51"/>
  <c r="BY33" i="51"/>
  <c r="BX33" i="51"/>
  <c r="BZ32" i="51"/>
  <c r="BY32" i="51"/>
  <c r="BX32" i="51"/>
  <c r="BZ30" i="51"/>
  <c r="BY30" i="51"/>
  <c r="BX30" i="51"/>
  <c r="BY29" i="51"/>
  <c r="BX29" i="51"/>
  <c r="BZ28" i="51"/>
  <c r="BY28" i="51"/>
  <c r="BX28" i="51"/>
  <c r="BY27" i="51"/>
  <c r="BX27" i="51"/>
  <c r="BZ26" i="51"/>
  <c r="BY26" i="51"/>
  <c r="BX26" i="51"/>
  <c r="BZ25" i="51"/>
  <c r="BY25" i="51"/>
  <c r="BX25" i="51"/>
  <c r="BZ23" i="51"/>
  <c r="BY23" i="51"/>
  <c r="BX23" i="51"/>
  <c r="BY22" i="51"/>
  <c r="BX22" i="51"/>
  <c r="BY21" i="51"/>
  <c r="BX21" i="51"/>
  <c r="BZ20" i="51"/>
  <c r="BY20" i="51"/>
  <c r="BX20" i="51"/>
  <c r="BY19" i="51"/>
  <c r="BX19" i="51"/>
  <c r="BY16" i="51"/>
  <c r="BX16" i="51"/>
  <c r="BY15" i="51"/>
  <c r="BX15" i="51"/>
  <c r="BZ12" i="51"/>
  <c r="BY12" i="51"/>
  <c r="BX12" i="51"/>
  <c r="BZ11" i="51"/>
  <c r="BY11" i="51"/>
  <c r="BX11" i="51"/>
  <c r="BY10" i="51"/>
  <c r="BX10" i="51"/>
  <c r="BZ9" i="51"/>
  <c r="BY9" i="51"/>
  <c r="BX9" i="51"/>
  <c r="BV50" i="51"/>
  <c r="BU50" i="51"/>
  <c r="BW46" i="51"/>
  <c r="BW37" i="51"/>
  <c r="BW29" i="51"/>
  <c r="BW27" i="51"/>
  <c r="BW22" i="51"/>
  <c r="BW21" i="51"/>
  <c r="BW19" i="51"/>
  <c r="BW16" i="51"/>
  <c r="BW15" i="51"/>
  <c r="BW10" i="51"/>
  <c r="BN49" i="51"/>
  <c r="BM49" i="51"/>
  <c r="BL49" i="51"/>
  <c r="BN47" i="51"/>
  <c r="BM47" i="51"/>
  <c r="BL47" i="51"/>
  <c r="BM46" i="51"/>
  <c r="BL46" i="51"/>
  <c r="BN45" i="51"/>
  <c r="BM45" i="51"/>
  <c r="BL45" i="51"/>
  <c r="BN44" i="51"/>
  <c r="BM44" i="51"/>
  <c r="BL44" i="51"/>
  <c r="BN42" i="51"/>
  <c r="BM42" i="51"/>
  <c r="BL42" i="51"/>
  <c r="BN39" i="51"/>
  <c r="BM39" i="51"/>
  <c r="BL39" i="51"/>
  <c r="BN36" i="51"/>
  <c r="BM36" i="51"/>
  <c r="BL36" i="51"/>
  <c r="BN35" i="51"/>
  <c r="BM35" i="51"/>
  <c r="BL35" i="51"/>
  <c r="BN32" i="51"/>
  <c r="BM32" i="51"/>
  <c r="BL32" i="51"/>
  <c r="BN30" i="51"/>
  <c r="BM30" i="51"/>
  <c r="BL30" i="51"/>
  <c r="BM29" i="51"/>
  <c r="BL29" i="51"/>
  <c r="BN26" i="51"/>
  <c r="BM26" i="51"/>
  <c r="BL26" i="51"/>
  <c r="BN25" i="51"/>
  <c r="BM25" i="51"/>
  <c r="BL25" i="51"/>
  <c r="BN20" i="51"/>
  <c r="BM20" i="51"/>
  <c r="BL20" i="51"/>
  <c r="BM19" i="51"/>
  <c r="BL19" i="51"/>
  <c r="BN18" i="51"/>
  <c r="BM18" i="51"/>
  <c r="BL18" i="51"/>
  <c r="BM15" i="51"/>
  <c r="BL15" i="51"/>
  <c r="BM14" i="51"/>
  <c r="BL14" i="51"/>
  <c r="BN12" i="51"/>
  <c r="BM12" i="51"/>
  <c r="BL12" i="51"/>
  <c r="BN11" i="51"/>
  <c r="BM11" i="51"/>
  <c r="BL11" i="51"/>
  <c r="BM10" i="51"/>
  <c r="BL10" i="51"/>
  <c r="BN9" i="51"/>
  <c r="BL9" i="51"/>
  <c r="BE49" i="51"/>
  <c r="BD49" i="51"/>
  <c r="BC49" i="51"/>
  <c r="BE47" i="51"/>
  <c r="BD47" i="51"/>
  <c r="BC47" i="51"/>
  <c r="BD46" i="51"/>
  <c r="BC46" i="51"/>
  <c r="BE45" i="51"/>
  <c r="BD45" i="51"/>
  <c r="BC45" i="51"/>
  <c r="BE44" i="51"/>
  <c r="BD44" i="51"/>
  <c r="BC44" i="51"/>
  <c r="BE42" i="51"/>
  <c r="BD42" i="51"/>
  <c r="BC42" i="51"/>
  <c r="BE39" i="51"/>
  <c r="BD39" i="51"/>
  <c r="BC39" i="51"/>
  <c r="BE35" i="51"/>
  <c r="BD35" i="51"/>
  <c r="BC35" i="51"/>
  <c r="BE32" i="51"/>
  <c r="BD32" i="51"/>
  <c r="BC32" i="51"/>
  <c r="BE30" i="51"/>
  <c r="BD30" i="51"/>
  <c r="BC30" i="51"/>
  <c r="BD29" i="51"/>
  <c r="BC29" i="51"/>
  <c r="BE26" i="51"/>
  <c r="BD26" i="51"/>
  <c r="BC26" i="51"/>
  <c r="BE25" i="51"/>
  <c r="BD25" i="51"/>
  <c r="BC25" i="51"/>
  <c r="BC19" i="51"/>
  <c r="BD19" i="51"/>
  <c r="BC20" i="51"/>
  <c r="BD20" i="51"/>
  <c r="BE20" i="51"/>
  <c r="BC10" i="51"/>
  <c r="BD10" i="51"/>
  <c r="BC11" i="51"/>
  <c r="BD11" i="51"/>
  <c r="BE11" i="51"/>
  <c r="BC12" i="51"/>
  <c r="BD12" i="51"/>
  <c r="BE12" i="51"/>
  <c r="BC14" i="51"/>
  <c r="BD14" i="51"/>
  <c r="BC15" i="51"/>
  <c r="BD15" i="51"/>
  <c r="BD9" i="51"/>
  <c r="BE9" i="51"/>
  <c r="BC9" i="51"/>
  <c r="BA50" i="51"/>
  <c r="AZ50" i="51"/>
  <c r="BB46" i="51"/>
  <c r="BB29" i="51"/>
  <c r="BB19" i="51"/>
  <c r="BB15" i="51"/>
  <c r="BB14" i="51"/>
  <c r="BB10" i="51"/>
  <c r="AS49" i="51"/>
  <c r="AR49" i="51"/>
  <c r="AQ49" i="51"/>
  <c r="AS47" i="51"/>
  <c r="AQ47" i="51"/>
  <c r="AR46" i="51"/>
  <c r="AQ46" i="51"/>
  <c r="AS45" i="51"/>
  <c r="AR45" i="51"/>
  <c r="AQ45" i="51"/>
  <c r="AS42" i="51"/>
  <c r="AR42" i="51"/>
  <c r="AQ42" i="51"/>
  <c r="AS41" i="51"/>
  <c r="AR41" i="51"/>
  <c r="AQ41" i="51"/>
  <c r="AS39" i="51"/>
  <c r="AR39" i="51"/>
  <c r="AQ39" i="51"/>
  <c r="AR37" i="51"/>
  <c r="AQ37" i="51"/>
  <c r="AS36" i="51"/>
  <c r="AR36" i="51"/>
  <c r="AQ36" i="51"/>
  <c r="AS35" i="51"/>
  <c r="AR35" i="51"/>
  <c r="AQ35" i="51"/>
  <c r="AS33" i="51"/>
  <c r="AR33" i="51"/>
  <c r="AQ33" i="51"/>
  <c r="AS32" i="51"/>
  <c r="AR32" i="51"/>
  <c r="AQ32" i="51"/>
  <c r="AS30" i="51"/>
  <c r="AR30" i="51"/>
  <c r="AQ30" i="51"/>
  <c r="AR29" i="51"/>
  <c r="AQ29" i="51"/>
  <c r="AS28" i="51"/>
  <c r="AR28" i="51"/>
  <c r="AQ28" i="51"/>
  <c r="AR27" i="51"/>
  <c r="AQ27" i="51"/>
  <c r="AS26" i="51"/>
  <c r="AR26" i="51"/>
  <c r="AQ26" i="51"/>
  <c r="AS25" i="51"/>
  <c r="AR25" i="51"/>
  <c r="AQ25" i="51"/>
  <c r="AS23" i="51"/>
  <c r="AR23" i="51"/>
  <c r="AQ23" i="51"/>
  <c r="AR22" i="51"/>
  <c r="AQ22" i="51"/>
  <c r="AR21" i="51"/>
  <c r="AQ21" i="51"/>
  <c r="AS20" i="51"/>
  <c r="AR20" i="51"/>
  <c r="AQ20" i="51"/>
  <c r="AR19" i="51"/>
  <c r="AQ19" i="51"/>
  <c r="AS18" i="51"/>
  <c r="AQ18" i="51"/>
  <c r="AR16" i="51"/>
  <c r="AQ16" i="51"/>
  <c r="AS12" i="51"/>
  <c r="AR12" i="51"/>
  <c r="AQ12" i="51"/>
  <c r="AS11" i="51"/>
  <c r="AR11" i="51"/>
  <c r="AQ11" i="51"/>
  <c r="AR10" i="51"/>
  <c r="AQ10" i="51"/>
  <c r="AS9" i="51"/>
  <c r="AQ9" i="51"/>
  <c r="AH46" i="51"/>
  <c r="AI46" i="51"/>
  <c r="AH47" i="51"/>
  <c r="AI47" i="51"/>
  <c r="AJ47" i="51"/>
  <c r="AJ49" i="51"/>
  <c r="AI49" i="51"/>
  <c r="AH49" i="51"/>
  <c r="AJ45" i="51"/>
  <c r="AI45" i="51"/>
  <c r="AH45" i="51"/>
  <c r="AJ42" i="51"/>
  <c r="AI42" i="51"/>
  <c r="AH42" i="51"/>
  <c r="AI41" i="51"/>
  <c r="AH41" i="51"/>
  <c r="AJ39" i="51"/>
  <c r="AI39" i="51"/>
  <c r="AH39" i="51"/>
  <c r="AH37" i="51"/>
  <c r="AI37" i="51"/>
  <c r="AJ35" i="51"/>
  <c r="AI35" i="51"/>
  <c r="AH35" i="51"/>
  <c r="AH33" i="51"/>
  <c r="AI33" i="51"/>
  <c r="AJ33" i="51"/>
  <c r="AJ32" i="51"/>
  <c r="AI32" i="51"/>
  <c r="AH32" i="51"/>
  <c r="AH26" i="51"/>
  <c r="AI26" i="51"/>
  <c r="AJ26" i="51"/>
  <c r="AH27" i="51"/>
  <c r="AI27" i="51"/>
  <c r="AH28" i="51"/>
  <c r="AI28" i="51"/>
  <c r="AJ28" i="51"/>
  <c r="AH29" i="51"/>
  <c r="AI29" i="51"/>
  <c r="AH30" i="51"/>
  <c r="AI30" i="51"/>
  <c r="AJ30" i="51"/>
  <c r="AJ25" i="51"/>
  <c r="AI25" i="51"/>
  <c r="AH25" i="51"/>
  <c r="AH19" i="51"/>
  <c r="AI19" i="51"/>
  <c r="AH20" i="51"/>
  <c r="AI20" i="51"/>
  <c r="AJ20" i="51"/>
  <c r="AH21" i="51"/>
  <c r="AI21" i="51"/>
  <c r="AH22" i="51"/>
  <c r="AI22" i="51"/>
  <c r="AH23" i="51"/>
  <c r="AI23" i="51"/>
  <c r="AJ23" i="51"/>
  <c r="AJ18" i="51"/>
  <c r="AH18" i="51"/>
  <c r="AI16" i="51"/>
  <c r="AH16" i="51"/>
  <c r="AH10" i="51"/>
  <c r="AI10" i="51"/>
  <c r="AH11" i="51"/>
  <c r="AI11" i="51"/>
  <c r="AJ11" i="51"/>
  <c r="AH12" i="51"/>
  <c r="AI12" i="51"/>
  <c r="AJ12" i="51"/>
  <c r="AJ9" i="51"/>
  <c r="AH9" i="51"/>
  <c r="AE50" i="51"/>
  <c r="AG46" i="51"/>
  <c r="AG37" i="51"/>
  <c r="AG29" i="51"/>
  <c r="AG27" i="51"/>
  <c r="AG22" i="51"/>
  <c r="AG21" i="51"/>
  <c r="AG19" i="51"/>
  <c r="AG16" i="51"/>
  <c r="AG10" i="51"/>
  <c r="AF9" i="51"/>
  <c r="AF50" i="51" s="1"/>
  <c r="V10" i="51"/>
  <c r="W10" i="51"/>
  <c r="V11" i="51"/>
  <c r="W11" i="51"/>
  <c r="X11" i="51"/>
  <c r="V12" i="51"/>
  <c r="W12" i="51"/>
  <c r="X12" i="51"/>
  <c r="V15" i="51"/>
  <c r="W15" i="51"/>
  <c r="V16" i="51"/>
  <c r="W16" i="51"/>
  <c r="V17" i="51"/>
  <c r="W17" i="51"/>
  <c r="X17" i="51"/>
  <c r="V18" i="51"/>
  <c r="W18" i="51"/>
  <c r="X18" i="51"/>
  <c r="V19" i="51"/>
  <c r="W19" i="51"/>
  <c r="V20" i="51"/>
  <c r="W20" i="51"/>
  <c r="X20" i="51"/>
  <c r="V21" i="51"/>
  <c r="W21" i="51"/>
  <c r="V22" i="51"/>
  <c r="W22" i="51"/>
  <c r="V23" i="51"/>
  <c r="W23" i="51"/>
  <c r="X23" i="51"/>
  <c r="V24" i="51"/>
  <c r="W24" i="51"/>
  <c r="X24" i="51"/>
  <c r="V25" i="51"/>
  <c r="W25" i="51"/>
  <c r="X25" i="51"/>
  <c r="V26" i="51"/>
  <c r="W26" i="51"/>
  <c r="X26" i="51"/>
  <c r="V27" i="51"/>
  <c r="W27" i="51"/>
  <c r="V28" i="51"/>
  <c r="W28" i="51"/>
  <c r="X28" i="51"/>
  <c r="V30" i="51"/>
  <c r="W30" i="51"/>
  <c r="X30" i="51"/>
  <c r="V31" i="51"/>
  <c r="W31" i="51"/>
  <c r="V32" i="51"/>
  <c r="W32" i="51"/>
  <c r="X32" i="51"/>
  <c r="V33" i="51"/>
  <c r="W33" i="51"/>
  <c r="X33" i="51"/>
  <c r="V34" i="51"/>
  <c r="W34" i="51"/>
  <c r="X34" i="51"/>
  <c r="V35" i="51"/>
  <c r="W35" i="51"/>
  <c r="X35" i="51"/>
  <c r="V36" i="51"/>
  <c r="W36" i="51"/>
  <c r="X36" i="51"/>
  <c r="V37" i="51"/>
  <c r="W37" i="51"/>
  <c r="V38" i="51"/>
  <c r="W38" i="51"/>
  <c r="X38" i="51"/>
  <c r="V39" i="51"/>
  <c r="W39" i="51"/>
  <c r="X39" i="51"/>
  <c r="V40" i="51"/>
  <c r="W40" i="51"/>
  <c r="X40" i="51"/>
  <c r="V41" i="51"/>
  <c r="W41" i="51"/>
  <c r="X41" i="51"/>
  <c r="V42" i="51"/>
  <c r="W42" i="51"/>
  <c r="X42" i="51"/>
  <c r="V43" i="51"/>
  <c r="W43" i="51"/>
  <c r="X43" i="51"/>
  <c r="V44" i="51"/>
  <c r="W44" i="51"/>
  <c r="X44" i="51"/>
  <c r="V45" i="51"/>
  <c r="W45" i="51"/>
  <c r="X45" i="51"/>
  <c r="V46" i="51"/>
  <c r="W46" i="51"/>
  <c r="V47" i="51"/>
  <c r="W47" i="51"/>
  <c r="X47" i="51"/>
  <c r="V48" i="51"/>
  <c r="W48" i="51"/>
  <c r="V49" i="51"/>
  <c r="W49" i="51"/>
  <c r="X49" i="51"/>
  <c r="X9" i="51"/>
  <c r="V9" i="51"/>
  <c r="M10" i="51"/>
  <c r="N10" i="51"/>
  <c r="M11" i="51"/>
  <c r="N11" i="51"/>
  <c r="O11" i="51"/>
  <c r="M12" i="51"/>
  <c r="N12" i="51"/>
  <c r="O12" i="51"/>
  <c r="M14" i="51"/>
  <c r="N14" i="51"/>
  <c r="M15" i="51"/>
  <c r="N15" i="51"/>
  <c r="M16" i="51"/>
  <c r="N16" i="51"/>
  <c r="M17" i="51"/>
  <c r="N17" i="51"/>
  <c r="O17" i="51"/>
  <c r="M19" i="51"/>
  <c r="N19" i="51"/>
  <c r="M20" i="51"/>
  <c r="N20" i="51"/>
  <c r="O20" i="51"/>
  <c r="M21" i="51"/>
  <c r="N21" i="51"/>
  <c r="M22" i="51"/>
  <c r="N22" i="51"/>
  <c r="M23" i="51"/>
  <c r="N23" i="51"/>
  <c r="O23" i="51"/>
  <c r="M24" i="51"/>
  <c r="N24" i="51"/>
  <c r="O24" i="51"/>
  <c r="M25" i="51"/>
  <c r="N25" i="51"/>
  <c r="O25" i="51"/>
  <c r="M26" i="51"/>
  <c r="N26" i="51"/>
  <c r="O26" i="51"/>
  <c r="M27" i="51"/>
  <c r="N27" i="51"/>
  <c r="M28" i="51"/>
  <c r="N28" i="51"/>
  <c r="O28" i="51"/>
  <c r="M30" i="51"/>
  <c r="N30" i="51"/>
  <c r="O30" i="51"/>
  <c r="M31" i="51"/>
  <c r="N31" i="51"/>
  <c r="M32" i="51"/>
  <c r="N32" i="51"/>
  <c r="O32" i="51"/>
  <c r="M33" i="51"/>
  <c r="N33" i="51"/>
  <c r="O33" i="51"/>
  <c r="M34" i="51"/>
  <c r="N34" i="51"/>
  <c r="O34" i="51"/>
  <c r="M35" i="51"/>
  <c r="N35" i="51"/>
  <c r="O35" i="51"/>
  <c r="M37" i="51"/>
  <c r="N37" i="51"/>
  <c r="M38" i="51"/>
  <c r="N38" i="51"/>
  <c r="O38" i="51"/>
  <c r="M39" i="51"/>
  <c r="N39" i="51"/>
  <c r="O39" i="51"/>
  <c r="M40" i="51"/>
  <c r="N40" i="51"/>
  <c r="M41" i="51"/>
  <c r="N41" i="51"/>
  <c r="M42" i="51"/>
  <c r="N42" i="51"/>
  <c r="O42" i="51"/>
  <c r="M43" i="51"/>
  <c r="N43" i="51"/>
  <c r="O43" i="51"/>
  <c r="M44" i="51"/>
  <c r="N44" i="51"/>
  <c r="O44" i="51"/>
  <c r="M45" i="51"/>
  <c r="N45" i="51"/>
  <c r="O45" i="51"/>
  <c r="M46" i="51"/>
  <c r="N46" i="51"/>
  <c r="M47" i="51"/>
  <c r="N47" i="51"/>
  <c r="O47" i="51"/>
  <c r="M48" i="51"/>
  <c r="N48" i="51"/>
  <c r="M49" i="51"/>
  <c r="N49" i="51"/>
  <c r="O49" i="51"/>
  <c r="N9" i="51"/>
  <c r="O9" i="51"/>
  <c r="M9" i="51"/>
  <c r="U48" i="51"/>
  <c r="U46" i="51"/>
  <c r="U37" i="51"/>
  <c r="U31" i="51"/>
  <c r="U27" i="51"/>
  <c r="U22" i="51"/>
  <c r="U21" i="51"/>
  <c r="U19" i="51"/>
  <c r="U16" i="51"/>
  <c r="U15" i="51"/>
  <c r="U14" i="51"/>
  <c r="U10" i="51"/>
  <c r="T9" i="51"/>
  <c r="L48" i="51"/>
  <c r="L46" i="51"/>
  <c r="L37" i="51"/>
  <c r="L31" i="51"/>
  <c r="K50" i="51"/>
  <c r="G17" i="56" s="1"/>
  <c r="J50" i="51"/>
  <c r="F17" i="56" s="1"/>
  <c r="L27" i="51"/>
  <c r="L22" i="51"/>
  <c r="L21" i="51"/>
  <c r="L19" i="51"/>
  <c r="L16" i="51"/>
  <c r="L15" i="51"/>
  <c r="L14" i="51"/>
  <c r="L10" i="51"/>
  <c r="L17" i="55" l="1"/>
  <c r="H35" i="56" s="1"/>
  <c r="AG17" i="55"/>
  <c r="N35" i="56" s="1"/>
  <c r="BB17" i="55"/>
  <c r="T35" i="56" s="1"/>
  <c r="L29" i="53"/>
  <c r="L50" i="53" s="1"/>
  <c r="AG50" i="52"/>
  <c r="J50" i="53"/>
  <c r="K50" i="53"/>
  <c r="CR50" i="53"/>
  <c r="AG50" i="53"/>
  <c r="BW50" i="53"/>
  <c r="L29" i="52"/>
  <c r="CR50" i="52"/>
  <c r="BV50" i="52"/>
  <c r="BB50" i="52"/>
  <c r="BW50" i="52"/>
  <c r="J50" i="52"/>
  <c r="L17" i="56" s="1"/>
  <c r="L53" i="56" s="1"/>
  <c r="K50" i="52"/>
  <c r="O18" i="51"/>
  <c r="BE18" i="51"/>
  <c r="BB50" i="51"/>
  <c r="S50" i="51"/>
  <c r="BW50" i="51"/>
  <c r="W9" i="51"/>
  <c r="G53" i="56"/>
  <c r="AJ10" i="55"/>
  <c r="S17" i="56"/>
  <c r="S53" i="56" s="1"/>
  <c r="R17" i="56"/>
  <c r="R53" i="56" s="1"/>
  <c r="M17" i="56"/>
  <c r="M53" i="56" s="1"/>
  <c r="F53" i="56"/>
  <c r="L50" i="52"/>
  <c r="AG50" i="51"/>
  <c r="T50" i="51"/>
  <c r="L50" i="51"/>
  <c r="H17" i="56" s="1"/>
  <c r="H53" i="56" l="1"/>
  <c r="T17" i="56"/>
  <c r="T53" i="56" s="1"/>
  <c r="N17" i="56"/>
  <c r="N53" i="56" s="1"/>
  <c r="AA41" i="51"/>
  <c r="F41" i="51"/>
  <c r="AD41" i="51" l="1"/>
  <c r="I41" i="51"/>
  <c r="I40" i="51"/>
  <c r="O41" i="51" l="1"/>
  <c r="AJ41" i="51"/>
  <c r="O40" i="51"/>
  <c r="E17" i="55" l="1"/>
  <c r="G17" i="55"/>
  <c r="H17" i="55"/>
  <c r="P17" i="55"/>
  <c r="Q17" i="55"/>
  <c r="S17" i="55"/>
  <c r="T17" i="55"/>
  <c r="Y17" i="55"/>
  <c r="Z17" i="55"/>
  <c r="AB17" i="55"/>
  <c r="AC17" i="55"/>
  <c r="AK17" i="55"/>
  <c r="AL17" i="55"/>
  <c r="AN17" i="55"/>
  <c r="AO17" i="55"/>
  <c r="AT17" i="55"/>
  <c r="AU17" i="55"/>
  <c r="AW17" i="55"/>
  <c r="AX17" i="55"/>
  <c r="BF17" i="55"/>
  <c r="BG17" i="55"/>
  <c r="BI17" i="55"/>
  <c r="BJ17" i="55"/>
  <c r="CZ50" i="53"/>
  <c r="CY50" i="53"/>
  <c r="CW50" i="53"/>
  <c r="CV50" i="53"/>
  <c r="CN50" i="53"/>
  <c r="CM50" i="53"/>
  <c r="CK50" i="53"/>
  <c r="CJ50" i="53"/>
  <c r="CE50" i="53"/>
  <c r="CD50" i="53"/>
  <c r="CB50" i="53"/>
  <c r="CA50" i="53"/>
  <c r="BS50" i="53"/>
  <c r="BR50" i="53"/>
  <c r="BP50" i="53"/>
  <c r="BO50" i="53"/>
  <c r="BJ50" i="53"/>
  <c r="BI50" i="53"/>
  <c r="BG50" i="53"/>
  <c r="BF50" i="53"/>
  <c r="AX50" i="53"/>
  <c r="AW50" i="53"/>
  <c r="AU50" i="53"/>
  <c r="AT50" i="53"/>
  <c r="AO50" i="53"/>
  <c r="AN50" i="53"/>
  <c r="AL50" i="53"/>
  <c r="AK50" i="53"/>
  <c r="AC50" i="53"/>
  <c r="AB50" i="53"/>
  <c r="Z50" i="53"/>
  <c r="Y50" i="53"/>
  <c r="CZ50" i="52"/>
  <c r="CY50" i="52"/>
  <c r="CW50" i="52"/>
  <c r="CV50" i="52"/>
  <c r="CN50" i="52"/>
  <c r="CM50" i="52"/>
  <c r="CK50" i="52"/>
  <c r="CJ50" i="52"/>
  <c r="CD50" i="52"/>
  <c r="CA50" i="52"/>
  <c r="BR50" i="52"/>
  <c r="BO50" i="52"/>
  <c r="BI50" i="52"/>
  <c r="BF50" i="52"/>
  <c r="AW50" i="52"/>
  <c r="AT50" i="52"/>
  <c r="AN50" i="52"/>
  <c r="AK50" i="52"/>
  <c r="AB50" i="52"/>
  <c r="Y50" i="52"/>
  <c r="Y50" i="51"/>
  <c r="Z50" i="51"/>
  <c r="AB50" i="51"/>
  <c r="AK50" i="51"/>
  <c r="AN50" i="51"/>
  <c r="AT50" i="51"/>
  <c r="AU50" i="51"/>
  <c r="AW50" i="51"/>
  <c r="AX50" i="51"/>
  <c r="BF50" i="51"/>
  <c r="BG50" i="51"/>
  <c r="BI50" i="51"/>
  <c r="BO50" i="51"/>
  <c r="BP50" i="51"/>
  <c r="BR50" i="51"/>
  <c r="BS50" i="51"/>
  <c r="CA50" i="51"/>
  <c r="CB50" i="51"/>
  <c r="CD50" i="51"/>
  <c r="CJ50" i="51"/>
  <c r="CK50" i="51"/>
  <c r="CM50" i="51"/>
  <c r="CN50" i="51"/>
  <c r="CV50" i="51"/>
  <c r="CW50" i="51"/>
  <c r="CY50" i="51"/>
  <c r="CZ50" i="51"/>
  <c r="BM17" i="55" l="1"/>
  <c r="BL17" i="55"/>
  <c r="BX50" i="53"/>
  <c r="BY50" i="53"/>
  <c r="CH50" i="53"/>
  <c r="CS50" i="53"/>
  <c r="BD50" i="53"/>
  <c r="CT50" i="53"/>
  <c r="AH50" i="53"/>
  <c r="AI50" i="53"/>
  <c r="BC50" i="52"/>
  <c r="BX50" i="52"/>
  <c r="CS50" i="52"/>
  <c r="CT50" i="52"/>
  <c r="AR17" i="55"/>
  <c r="AQ17" i="55"/>
  <c r="W17" i="55"/>
  <c r="DB50" i="51"/>
  <c r="BD50" i="51"/>
  <c r="BC50" i="51"/>
  <c r="CT50" i="51"/>
  <c r="AQ50" i="51"/>
  <c r="CG50" i="51"/>
  <c r="AH50" i="51"/>
  <c r="BY50" i="51"/>
  <c r="BX50" i="51"/>
  <c r="I35" i="56"/>
  <c r="AH17" i="55"/>
  <c r="V17" i="55"/>
  <c r="P35" i="56"/>
  <c r="BD17" i="55"/>
  <c r="D35" i="56"/>
  <c r="N17" i="55"/>
  <c r="O35" i="56"/>
  <c r="BC17" i="55"/>
  <c r="C35" i="56"/>
  <c r="M17" i="55"/>
  <c r="J35" i="56"/>
  <c r="AI17" i="55"/>
  <c r="DC50" i="53"/>
  <c r="CG50" i="53"/>
  <c r="AQ50" i="53"/>
  <c r="AR50" i="53"/>
  <c r="BC50" i="53"/>
  <c r="BL50" i="53"/>
  <c r="BM50" i="53"/>
  <c r="DB50" i="52"/>
  <c r="CG50" i="52"/>
  <c r="AQ50" i="52"/>
  <c r="DC50" i="52"/>
  <c r="BL50" i="52"/>
  <c r="AH50" i="52"/>
  <c r="DC50" i="51"/>
  <c r="CS50" i="51"/>
  <c r="BL50" i="51"/>
  <c r="DB50" i="53"/>
  <c r="BH49" i="52" l="1"/>
  <c r="AY49" i="52"/>
  <c r="AV49" i="52"/>
  <c r="R49" i="52"/>
  <c r="I49" i="52"/>
  <c r="F49" i="52"/>
  <c r="BH49" i="53"/>
  <c r="AY49" i="53"/>
  <c r="AV49" i="53"/>
  <c r="R49" i="53"/>
  <c r="I49" i="53"/>
  <c r="F49" i="53"/>
  <c r="O49" i="53" l="1"/>
  <c r="X49" i="53"/>
  <c r="BE49" i="53"/>
  <c r="BN49" i="53"/>
  <c r="F140" i="52"/>
  <c r="I140" i="52"/>
  <c r="O49" i="52"/>
  <c r="R140" i="52"/>
  <c r="X49" i="52"/>
  <c r="BE49" i="52"/>
  <c r="BN49" i="52"/>
  <c r="CE9" i="52"/>
  <c r="CB9" i="52"/>
  <c r="BS9" i="52"/>
  <c r="BP9" i="52"/>
  <c r="BJ9" i="52"/>
  <c r="BG9" i="52"/>
  <c r="AX9" i="52"/>
  <c r="AU9" i="52"/>
  <c r="AO9" i="52"/>
  <c r="AL9" i="52"/>
  <c r="AC9" i="52"/>
  <c r="Z9" i="52"/>
  <c r="T9" i="52"/>
  <c r="DA9" i="51"/>
  <c r="CX9" i="51"/>
  <c r="CO9" i="51"/>
  <c r="CE9" i="51"/>
  <c r="BJ9" i="51"/>
  <c r="AO9" i="51"/>
  <c r="AL9" i="51"/>
  <c r="AC9" i="51"/>
  <c r="CF46" i="53"/>
  <c r="CC46" i="53"/>
  <c r="BT46" i="53"/>
  <c r="BQ46" i="53"/>
  <c r="BK46" i="53"/>
  <c r="BH46" i="53"/>
  <c r="AY46" i="53"/>
  <c r="AV46" i="53"/>
  <c r="AP46" i="53"/>
  <c r="AM46" i="53"/>
  <c r="AD46" i="53"/>
  <c r="AA46" i="53"/>
  <c r="U46" i="53"/>
  <c r="R46" i="53"/>
  <c r="I46" i="53"/>
  <c r="F46" i="53"/>
  <c r="CF46" i="52"/>
  <c r="CC46" i="52"/>
  <c r="BT46" i="52"/>
  <c r="BQ46" i="52"/>
  <c r="BK46" i="52"/>
  <c r="BH46" i="52"/>
  <c r="AY46" i="52"/>
  <c r="AV46" i="52"/>
  <c r="AP46" i="52"/>
  <c r="AM46" i="52"/>
  <c r="AD46" i="52"/>
  <c r="AA46" i="52"/>
  <c r="U46" i="52"/>
  <c r="R46" i="52"/>
  <c r="I46" i="52"/>
  <c r="F46" i="52"/>
  <c r="CF46" i="51"/>
  <c r="CC46" i="51"/>
  <c r="BT46" i="51"/>
  <c r="BQ46" i="51"/>
  <c r="BK46" i="51"/>
  <c r="BH46" i="51"/>
  <c r="AY46" i="51"/>
  <c r="AV46" i="51"/>
  <c r="AP46" i="51"/>
  <c r="AM46" i="51"/>
  <c r="AD46" i="51"/>
  <c r="AA46" i="51"/>
  <c r="R46" i="51"/>
  <c r="I46" i="51"/>
  <c r="F46" i="51"/>
  <c r="BZ46" i="53" l="1"/>
  <c r="BE46" i="53"/>
  <c r="X46" i="53"/>
  <c r="BN46" i="53"/>
  <c r="O46" i="53"/>
  <c r="AJ46" i="53"/>
  <c r="AS46" i="53"/>
  <c r="CI46" i="53"/>
  <c r="BD9" i="52"/>
  <c r="BM9" i="52"/>
  <c r="CH9" i="52"/>
  <c r="BY9" i="52"/>
  <c r="BN46" i="52"/>
  <c r="BZ46" i="52"/>
  <c r="BE46" i="52"/>
  <c r="AR9" i="52"/>
  <c r="F137" i="52"/>
  <c r="AS46" i="52"/>
  <c r="AI9" i="52"/>
  <c r="I137" i="52"/>
  <c r="O46" i="52"/>
  <c r="R137" i="52"/>
  <c r="U137" i="52"/>
  <c r="X46" i="52"/>
  <c r="CI46" i="52"/>
  <c r="W9" i="52"/>
  <c r="AJ46" i="52"/>
  <c r="CU9" i="51"/>
  <c r="DD9" i="51"/>
  <c r="AJ46" i="51"/>
  <c r="BN46" i="51"/>
  <c r="BZ46" i="51"/>
  <c r="BM9" i="51"/>
  <c r="AS46" i="51"/>
  <c r="BE46" i="51"/>
  <c r="CI46" i="51"/>
  <c r="AI9" i="51"/>
  <c r="O46" i="51"/>
  <c r="AR9" i="51"/>
  <c r="X46" i="51"/>
  <c r="CH9" i="51"/>
  <c r="AL50" i="51"/>
  <c r="AO50" i="51"/>
  <c r="BJ50" i="51"/>
  <c r="AC50" i="51"/>
  <c r="CE50" i="51"/>
  <c r="Z50" i="52"/>
  <c r="AU50" i="52"/>
  <c r="AX50" i="52"/>
  <c r="BJ50" i="52"/>
  <c r="BS50" i="52"/>
  <c r="AC50" i="52"/>
  <c r="CB50" i="52"/>
  <c r="AL50" i="52"/>
  <c r="AO50" i="52"/>
  <c r="BG50" i="52"/>
  <c r="BP50" i="52"/>
  <c r="CE50" i="52"/>
  <c r="U31" i="53"/>
  <c r="R31" i="53"/>
  <c r="I31" i="53"/>
  <c r="F31" i="53"/>
  <c r="U31" i="52"/>
  <c r="R31" i="52"/>
  <c r="I31" i="52"/>
  <c r="F31" i="52"/>
  <c r="R31" i="51"/>
  <c r="I31" i="51"/>
  <c r="F31" i="51"/>
  <c r="O31" i="53" l="1"/>
  <c r="X31" i="53"/>
  <c r="X31" i="52"/>
  <c r="O31" i="52"/>
  <c r="BY50" i="52"/>
  <c r="CH50" i="52"/>
  <c r="BD50" i="52"/>
  <c r="AI50" i="52"/>
  <c r="CH50" i="51"/>
  <c r="X31" i="51"/>
  <c r="BM50" i="51"/>
  <c r="AI50" i="51"/>
  <c r="O31" i="51"/>
  <c r="AR50" i="51"/>
  <c r="BM50" i="52"/>
  <c r="AR50" i="52"/>
  <c r="CF21" i="52"/>
  <c r="CC21" i="52"/>
  <c r="BT21" i="52"/>
  <c r="BQ21" i="52"/>
  <c r="AP21" i="52"/>
  <c r="AM21" i="52"/>
  <c r="AD21" i="52"/>
  <c r="AA21" i="52"/>
  <c r="U21" i="52"/>
  <c r="R21" i="52"/>
  <c r="I21" i="52"/>
  <c r="F21" i="52"/>
  <c r="CF21" i="51"/>
  <c r="CC21" i="51"/>
  <c r="BT21" i="51"/>
  <c r="BQ21" i="51"/>
  <c r="AP21" i="51"/>
  <c r="AM21" i="51"/>
  <c r="AD21" i="51"/>
  <c r="AA21" i="51"/>
  <c r="R21" i="51"/>
  <c r="I21" i="51"/>
  <c r="X21" i="52" l="1"/>
  <c r="CI21" i="52"/>
  <c r="O21" i="52"/>
  <c r="AJ21" i="52"/>
  <c r="AS21" i="52"/>
  <c r="BZ21" i="52"/>
  <c r="X21" i="51"/>
  <c r="AJ21" i="51"/>
  <c r="BZ21" i="51"/>
  <c r="O21" i="51"/>
  <c r="AS21" i="51"/>
  <c r="CI21" i="51"/>
  <c r="BK10" i="55"/>
  <c r="BH10" i="55"/>
  <c r="AP10" i="55"/>
  <c r="AM10" i="55"/>
  <c r="U10" i="55"/>
  <c r="R10" i="55"/>
  <c r="AS10" i="55" l="1"/>
  <c r="X10" i="55"/>
  <c r="BN10" i="55"/>
  <c r="F9" i="55"/>
  <c r="I9" i="55"/>
  <c r="O9" i="55" s="1"/>
  <c r="R9" i="55"/>
  <c r="U9" i="55"/>
  <c r="AA9" i="55"/>
  <c r="AD9" i="55"/>
  <c r="AJ9" i="55" s="1"/>
  <c r="AM9" i="55"/>
  <c r="AP9" i="55"/>
  <c r="AV9" i="55"/>
  <c r="AY9" i="55"/>
  <c r="BE9" i="55" s="1"/>
  <c r="BH9" i="55"/>
  <c r="BK9" i="55"/>
  <c r="BN9" i="55" s="1"/>
  <c r="X9" i="55" l="1"/>
  <c r="AS9" i="55"/>
  <c r="AA17" i="55"/>
  <c r="AP17" i="55"/>
  <c r="I17" i="55"/>
  <c r="AM17" i="55"/>
  <c r="AD17" i="55"/>
  <c r="U17" i="55"/>
  <c r="R17" i="55"/>
  <c r="BH17" i="55"/>
  <c r="F17" i="55"/>
  <c r="BK17" i="55"/>
  <c r="AY17" i="55"/>
  <c r="AV17" i="55"/>
  <c r="BK14" i="53"/>
  <c r="BH14" i="53"/>
  <c r="AY14" i="53"/>
  <c r="AV14" i="53"/>
  <c r="U14" i="53"/>
  <c r="R14" i="53"/>
  <c r="I14" i="53"/>
  <c r="F14" i="53"/>
  <c r="BK14" i="52"/>
  <c r="BH14" i="52"/>
  <c r="AY14" i="52"/>
  <c r="AV14" i="52"/>
  <c r="U14" i="52"/>
  <c r="R14" i="52"/>
  <c r="I14" i="52"/>
  <c r="F14" i="52"/>
  <c r="BK14" i="51"/>
  <c r="BH14" i="51"/>
  <c r="AY14" i="51"/>
  <c r="AV14" i="51"/>
  <c r="R14" i="51"/>
  <c r="I14" i="51"/>
  <c r="F14" i="51"/>
  <c r="O14" i="53" l="1"/>
  <c r="X14" i="53"/>
  <c r="BE14" i="53"/>
  <c r="BN14" i="53"/>
  <c r="O14" i="52"/>
  <c r="X14" i="52"/>
  <c r="BE14" i="52"/>
  <c r="BN14" i="52"/>
  <c r="O14" i="51"/>
  <c r="BE14" i="51"/>
  <c r="BN14" i="51"/>
  <c r="E35" i="56"/>
  <c r="O17" i="55"/>
  <c r="AS17" i="55"/>
  <c r="Q35" i="56"/>
  <c r="BE17" i="55"/>
  <c r="X17" i="55"/>
  <c r="BN17" i="55"/>
  <c r="K35" i="56"/>
  <c r="AJ17" i="55"/>
  <c r="AP23" i="53"/>
  <c r="CF23" i="52"/>
  <c r="AS23" i="53" l="1"/>
  <c r="CI23" i="52"/>
  <c r="DA37" i="53"/>
  <c r="CX37" i="53"/>
  <c r="CO37" i="53"/>
  <c r="CL37" i="53"/>
  <c r="CF37" i="53"/>
  <c r="CC37" i="53"/>
  <c r="BT37" i="53"/>
  <c r="BQ37" i="53"/>
  <c r="AP37" i="53"/>
  <c r="AM37" i="53"/>
  <c r="AD37" i="53"/>
  <c r="AA37" i="53"/>
  <c r="U37" i="53"/>
  <c r="R37" i="53"/>
  <c r="I37" i="53"/>
  <c r="F37" i="53"/>
  <c r="DA37" i="52"/>
  <c r="CX37" i="52"/>
  <c r="CO37" i="52"/>
  <c r="CL37" i="52"/>
  <c r="CF37" i="52"/>
  <c r="CC37" i="52"/>
  <c r="BT37" i="52"/>
  <c r="BQ37" i="52"/>
  <c r="AP37" i="52"/>
  <c r="AM37" i="52"/>
  <c r="AD37" i="52"/>
  <c r="AA37" i="52"/>
  <c r="U37" i="52"/>
  <c r="R37" i="52"/>
  <c r="I37" i="52"/>
  <c r="F37" i="52"/>
  <c r="CI37" i="53" l="1"/>
  <c r="BZ37" i="53"/>
  <c r="CU37" i="53"/>
  <c r="DD37" i="53"/>
  <c r="X37" i="53"/>
  <c r="AS37" i="53"/>
  <c r="O37" i="53"/>
  <c r="AJ37" i="53"/>
  <c r="U128" i="52"/>
  <c r="X37" i="52"/>
  <c r="BZ37" i="52"/>
  <c r="CI37" i="52"/>
  <c r="AJ37" i="52"/>
  <c r="CU37" i="52"/>
  <c r="AS37" i="52"/>
  <c r="DD37" i="52"/>
  <c r="F128" i="52"/>
  <c r="I128" i="52"/>
  <c r="O37" i="52"/>
  <c r="R128" i="52"/>
  <c r="DA37" i="51"/>
  <c r="CX37" i="51"/>
  <c r="CO37" i="51"/>
  <c r="CL37" i="51"/>
  <c r="CF37" i="51"/>
  <c r="CC37" i="51"/>
  <c r="BT37" i="51"/>
  <c r="BQ37" i="51"/>
  <c r="AP37" i="51"/>
  <c r="AM37" i="51"/>
  <c r="AD37" i="51"/>
  <c r="AA37" i="51"/>
  <c r="R37" i="51"/>
  <c r="I37" i="51"/>
  <c r="F37" i="51"/>
  <c r="CF27" i="53"/>
  <c r="CC27" i="53"/>
  <c r="BT27" i="53"/>
  <c r="BQ27" i="53"/>
  <c r="AP27" i="53"/>
  <c r="AM27" i="53"/>
  <c r="AD27" i="53"/>
  <c r="AA27" i="53"/>
  <c r="U27" i="53"/>
  <c r="R27" i="53"/>
  <c r="I27" i="53"/>
  <c r="F27" i="53"/>
  <c r="CF27" i="52"/>
  <c r="CC27" i="52"/>
  <c r="BT27" i="52"/>
  <c r="BQ27" i="52"/>
  <c r="AP27" i="52"/>
  <c r="AM27" i="52"/>
  <c r="AD27" i="52"/>
  <c r="AA27" i="52"/>
  <c r="U27" i="52"/>
  <c r="R27" i="52"/>
  <c r="I27" i="52"/>
  <c r="F27" i="52"/>
  <c r="CF27" i="51"/>
  <c r="CC27" i="51"/>
  <c r="BT27" i="51"/>
  <c r="BQ27" i="51"/>
  <c r="AP27" i="51"/>
  <c r="AM27" i="51"/>
  <c r="AD27" i="51"/>
  <c r="AA27" i="51"/>
  <c r="R27" i="51"/>
  <c r="I27" i="51"/>
  <c r="F27" i="51"/>
  <c r="BZ27" i="53" l="1"/>
  <c r="X27" i="53"/>
  <c r="AJ27" i="53"/>
  <c r="AS27" i="53"/>
  <c r="O27" i="53"/>
  <c r="CI27" i="53"/>
  <c r="BZ27" i="52"/>
  <c r="AS27" i="52"/>
  <c r="O27" i="52"/>
  <c r="AJ27" i="52"/>
  <c r="CI27" i="52"/>
  <c r="X27" i="52"/>
  <c r="AJ27" i="51"/>
  <c r="BZ37" i="51"/>
  <c r="AS37" i="51"/>
  <c r="CI37" i="51"/>
  <c r="CU37" i="51"/>
  <c r="AS27" i="51"/>
  <c r="BZ27" i="51"/>
  <c r="CI27" i="51"/>
  <c r="DD37" i="51"/>
  <c r="O37" i="51"/>
  <c r="O27" i="51"/>
  <c r="X37" i="51"/>
  <c r="X27" i="51"/>
  <c r="AJ37" i="51"/>
  <c r="CF15" i="52"/>
  <c r="CC15" i="52"/>
  <c r="BT15" i="52"/>
  <c r="BQ15" i="52"/>
  <c r="BK15" i="52"/>
  <c r="BH15" i="52"/>
  <c r="AY15" i="52"/>
  <c r="AV15" i="52"/>
  <c r="U15" i="52"/>
  <c r="R15" i="52"/>
  <c r="I15" i="52"/>
  <c r="F15" i="52"/>
  <c r="CF15" i="51"/>
  <c r="CC15" i="51"/>
  <c r="BT15" i="51"/>
  <c r="BQ15" i="51"/>
  <c r="BK15" i="51"/>
  <c r="BH15" i="51"/>
  <c r="AV15" i="51"/>
  <c r="R15" i="51"/>
  <c r="I15" i="51"/>
  <c r="F15" i="51"/>
  <c r="BE15" i="52" l="1"/>
  <c r="BZ15" i="52"/>
  <c r="BN15" i="52"/>
  <c r="CI15" i="52"/>
  <c r="O15" i="52"/>
  <c r="X15" i="52"/>
  <c r="O15" i="51"/>
  <c r="X15" i="51"/>
  <c r="BE15" i="51"/>
  <c r="BN15" i="51"/>
  <c r="BZ15" i="51"/>
  <c r="CI15" i="51"/>
  <c r="U48" i="52"/>
  <c r="R48" i="52"/>
  <c r="I48" i="52"/>
  <c r="F48" i="52"/>
  <c r="R48" i="51"/>
  <c r="I48" i="51"/>
  <c r="F48" i="51"/>
  <c r="DA29" i="53"/>
  <c r="CX29" i="53"/>
  <c r="CO29" i="53"/>
  <c r="CL29" i="53"/>
  <c r="CF29" i="53"/>
  <c r="CC29" i="53"/>
  <c r="BT29" i="53"/>
  <c r="BQ29" i="53"/>
  <c r="BK29" i="53"/>
  <c r="BH29" i="53"/>
  <c r="AY29" i="53"/>
  <c r="AV29" i="53"/>
  <c r="AP29" i="53"/>
  <c r="AM29" i="53"/>
  <c r="AD29" i="53"/>
  <c r="AA29" i="53"/>
  <c r="T29" i="53"/>
  <c r="S29" i="53"/>
  <c r="Q29" i="53"/>
  <c r="P29" i="53"/>
  <c r="H29" i="53"/>
  <c r="G29" i="53"/>
  <c r="E29" i="53"/>
  <c r="D29" i="53"/>
  <c r="DA29" i="52"/>
  <c r="CX29" i="52"/>
  <c r="CO29" i="52"/>
  <c r="CL29" i="52"/>
  <c r="CF29" i="52"/>
  <c r="CC29" i="52"/>
  <c r="BT29" i="52"/>
  <c r="BQ29" i="52"/>
  <c r="BK29" i="52"/>
  <c r="BH29" i="52"/>
  <c r="AY29" i="52"/>
  <c r="AV29" i="52"/>
  <c r="AP29" i="52"/>
  <c r="AM29" i="52"/>
  <c r="AD29" i="52"/>
  <c r="AA29" i="52"/>
  <c r="T29" i="52"/>
  <c r="S29" i="52"/>
  <c r="Q29" i="52"/>
  <c r="P29" i="52"/>
  <c r="H29" i="52"/>
  <c r="G29" i="52"/>
  <c r="E29" i="52"/>
  <c r="D29" i="52"/>
  <c r="DA29" i="51"/>
  <c r="CX29" i="51"/>
  <c r="CO29" i="51"/>
  <c r="CL29" i="51"/>
  <c r="CF29" i="51"/>
  <c r="CC29" i="51"/>
  <c r="BT29" i="51"/>
  <c r="BQ29" i="51"/>
  <c r="BK29" i="51"/>
  <c r="BH29" i="51"/>
  <c r="AY29" i="51"/>
  <c r="AV29" i="51"/>
  <c r="AP29" i="51"/>
  <c r="AM29" i="51"/>
  <c r="AD29" i="51"/>
  <c r="AA29" i="51"/>
  <c r="Q29" i="51"/>
  <c r="P29" i="51"/>
  <c r="H29" i="51"/>
  <c r="G29" i="51"/>
  <c r="E29" i="51"/>
  <c r="D29" i="51"/>
  <c r="N29" i="53" l="1"/>
  <c r="CI29" i="53"/>
  <c r="W29" i="53"/>
  <c r="AS29" i="53"/>
  <c r="CU29" i="53"/>
  <c r="AJ29" i="53"/>
  <c r="BN29" i="53"/>
  <c r="V29" i="53"/>
  <c r="DD29" i="53"/>
  <c r="BE29" i="53"/>
  <c r="BZ29" i="53"/>
  <c r="M29" i="53"/>
  <c r="BZ29" i="52"/>
  <c r="AS29" i="52"/>
  <c r="R139" i="52"/>
  <c r="N29" i="52"/>
  <c r="CI29" i="52"/>
  <c r="BE29" i="52"/>
  <c r="I139" i="52"/>
  <c r="O48" i="52"/>
  <c r="CU29" i="52"/>
  <c r="V29" i="52"/>
  <c r="F139" i="52"/>
  <c r="BN29" i="52"/>
  <c r="W29" i="52"/>
  <c r="DD29" i="52"/>
  <c r="M29" i="52"/>
  <c r="U139" i="52"/>
  <c r="X48" i="52"/>
  <c r="AJ29" i="52"/>
  <c r="CU29" i="51"/>
  <c r="N29" i="51"/>
  <c r="M29" i="51"/>
  <c r="DD29" i="51"/>
  <c r="BE29" i="51"/>
  <c r="BN29" i="51"/>
  <c r="CI29" i="51"/>
  <c r="V29" i="51"/>
  <c r="AS29" i="51"/>
  <c r="W29" i="51"/>
  <c r="AJ29" i="51"/>
  <c r="O48" i="51"/>
  <c r="BZ29" i="51"/>
  <c r="X48" i="51"/>
  <c r="T50" i="53"/>
  <c r="T50" i="52"/>
  <c r="T141" i="52" s="1"/>
  <c r="H50" i="51"/>
  <c r="Q50" i="51"/>
  <c r="G50" i="51"/>
  <c r="P50" i="51"/>
  <c r="F29" i="51"/>
  <c r="D50" i="51"/>
  <c r="I29" i="51"/>
  <c r="E50" i="51"/>
  <c r="CL50" i="53"/>
  <c r="DA50" i="53"/>
  <c r="I29" i="53"/>
  <c r="P50" i="53"/>
  <c r="Q50" i="53"/>
  <c r="S50" i="53"/>
  <c r="F29" i="53"/>
  <c r="E50" i="53"/>
  <c r="D50" i="53"/>
  <c r="G50" i="53"/>
  <c r="H50" i="53"/>
  <c r="E50" i="52"/>
  <c r="H50" i="52"/>
  <c r="P50" i="52"/>
  <c r="Q50" i="52"/>
  <c r="I29" i="52"/>
  <c r="S50" i="52"/>
  <c r="D50" i="52"/>
  <c r="G50" i="52"/>
  <c r="CX50" i="52"/>
  <c r="CL50" i="52"/>
  <c r="U29" i="52"/>
  <c r="F29" i="52"/>
  <c r="U29" i="53"/>
  <c r="R29" i="52"/>
  <c r="R29" i="51"/>
  <c r="R29" i="53"/>
  <c r="CF22" i="53"/>
  <c r="CC22" i="53"/>
  <c r="BT22" i="53"/>
  <c r="BQ22" i="53"/>
  <c r="AP22" i="53"/>
  <c r="AM22" i="53"/>
  <c r="AD22" i="53"/>
  <c r="AA22" i="53"/>
  <c r="U22" i="53"/>
  <c r="R22" i="53"/>
  <c r="I22" i="53"/>
  <c r="F22" i="53"/>
  <c r="CF22" i="52"/>
  <c r="CC22" i="52"/>
  <c r="BT22" i="52"/>
  <c r="BQ22" i="52"/>
  <c r="AP22" i="52"/>
  <c r="AM22" i="52"/>
  <c r="AD22" i="52"/>
  <c r="AA22" i="52"/>
  <c r="U22" i="52"/>
  <c r="R22" i="52"/>
  <c r="I22" i="52"/>
  <c r="F22" i="52"/>
  <c r="CF22" i="51"/>
  <c r="CC22" i="51"/>
  <c r="BT22" i="51"/>
  <c r="BQ22" i="51"/>
  <c r="AP22" i="51"/>
  <c r="AM22" i="51"/>
  <c r="AD22" i="51"/>
  <c r="AA22" i="51"/>
  <c r="R22" i="51"/>
  <c r="I22" i="51"/>
  <c r="F22" i="51"/>
  <c r="O22" i="53" l="1"/>
  <c r="AJ22" i="53"/>
  <c r="X22" i="53"/>
  <c r="CI22" i="53"/>
  <c r="BZ22" i="53"/>
  <c r="X29" i="53"/>
  <c r="O29" i="53"/>
  <c r="AS22" i="53"/>
  <c r="O22" i="52"/>
  <c r="CI22" i="52"/>
  <c r="AJ22" i="52"/>
  <c r="X29" i="52"/>
  <c r="AS22" i="52"/>
  <c r="X22" i="52"/>
  <c r="BZ22" i="52"/>
  <c r="O29" i="52"/>
  <c r="G141" i="52"/>
  <c r="P141" i="52"/>
  <c r="S141" i="52"/>
  <c r="H141" i="52"/>
  <c r="D141" i="52"/>
  <c r="Q141" i="52"/>
  <c r="E141" i="52"/>
  <c r="AS22" i="51"/>
  <c r="CI22" i="51"/>
  <c r="BZ22" i="51"/>
  <c r="V50" i="51"/>
  <c r="O22" i="51"/>
  <c r="X22" i="51"/>
  <c r="W50" i="51"/>
  <c r="AJ22" i="51"/>
  <c r="P17" i="56"/>
  <c r="P53" i="56" s="1"/>
  <c r="N50" i="53"/>
  <c r="V50" i="53"/>
  <c r="O17" i="56"/>
  <c r="O53" i="56" s="1"/>
  <c r="M50" i="53"/>
  <c r="W50" i="53"/>
  <c r="V50" i="52"/>
  <c r="W50" i="52"/>
  <c r="J17" i="56"/>
  <c r="J53" i="56" s="1"/>
  <c r="N50" i="52"/>
  <c r="M50" i="52"/>
  <c r="I17" i="56"/>
  <c r="I53" i="56" s="1"/>
  <c r="M50" i="51"/>
  <c r="C17" i="56"/>
  <c r="C53" i="56" s="1"/>
  <c r="N50" i="51"/>
  <c r="D17" i="56"/>
  <c r="D53" i="56" s="1"/>
  <c r="O29" i="51"/>
  <c r="U50" i="51"/>
  <c r="X29" i="51"/>
  <c r="CO19" i="53"/>
  <c r="CF19" i="53"/>
  <c r="CC19" i="53"/>
  <c r="BT19" i="53"/>
  <c r="BK19" i="53"/>
  <c r="BH19" i="53"/>
  <c r="AY19" i="53"/>
  <c r="AV19" i="53"/>
  <c r="AP19" i="53"/>
  <c r="AM19" i="53"/>
  <c r="AD19" i="53"/>
  <c r="AA19" i="53"/>
  <c r="U19" i="53"/>
  <c r="R19" i="53"/>
  <c r="I19" i="53"/>
  <c r="F19" i="53"/>
  <c r="DA19" i="52"/>
  <c r="CO19" i="52"/>
  <c r="CF19" i="52"/>
  <c r="CC19" i="52"/>
  <c r="BT19" i="52"/>
  <c r="BK19" i="52"/>
  <c r="BH19" i="52"/>
  <c r="AY19" i="52"/>
  <c r="AV19" i="52"/>
  <c r="AP19" i="52"/>
  <c r="AM19" i="52"/>
  <c r="AD19" i="52"/>
  <c r="AA19" i="52"/>
  <c r="U19" i="52"/>
  <c r="R19" i="52"/>
  <c r="I19" i="52"/>
  <c r="F19" i="52"/>
  <c r="DA19" i="51"/>
  <c r="CX19" i="51"/>
  <c r="CO19" i="51"/>
  <c r="CL19" i="51"/>
  <c r="CF19" i="51"/>
  <c r="CC19" i="51"/>
  <c r="BT19" i="51"/>
  <c r="BQ19" i="51"/>
  <c r="BK19" i="51"/>
  <c r="BH19" i="51"/>
  <c r="AY19" i="51"/>
  <c r="AV19" i="51"/>
  <c r="AP19" i="51"/>
  <c r="AM19" i="51"/>
  <c r="AD19" i="51"/>
  <c r="AA19" i="51"/>
  <c r="R19" i="51"/>
  <c r="I19" i="51"/>
  <c r="F19" i="51"/>
  <c r="AS19" i="53" l="1"/>
  <c r="AJ19" i="53"/>
  <c r="BE19" i="53"/>
  <c r="BN19" i="53"/>
  <c r="BZ19" i="53"/>
  <c r="O19" i="53"/>
  <c r="X19" i="53"/>
  <c r="CI19" i="53"/>
  <c r="CU19" i="53"/>
  <c r="CI19" i="52"/>
  <c r="CU19" i="52"/>
  <c r="DD19" i="52"/>
  <c r="O19" i="52"/>
  <c r="X19" i="52"/>
  <c r="AJ19" i="52"/>
  <c r="AS19" i="52"/>
  <c r="BZ19" i="52"/>
  <c r="BE19" i="52"/>
  <c r="BN19" i="52"/>
  <c r="BE19" i="51"/>
  <c r="AS19" i="51"/>
  <c r="BZ19" i="51"/>
  <c r="CI19" i="51"/>
  <c r="BN19" i="51"/>
  <c r="CU19" i="51"/>
  <c r="X19" i="51"/>
  <c r="O19" i="51"/>
  <c r="DD19" i="51"/>
  <c r="AJ19" i="51"/>
  <c r="CO50" i="51"/>
  <c r="DA50" i="51"/>
  <c r="CL50" i="51"/>
  <c r="CX50" i="51"/>
  <c r="CX50" i="53"/>
  <c r="CO50" i="53"/>
  <c r="CO50" i="52"/>
  <c r="DA50" i="52"/>
  <c r="CF10" i="53"/>
  <c r="CC10" i="53"/>
  <c r="BT10" i="53"/>
  <c r="BQ10" i="53"/>
  <c r="BK10" i="53"/>
  <c r="BH10" i="53"/>
  <c r="AY10" i="53"/>
  <c r="AV10" i="53"/>
  <c r="AP10" i="53"/>
  <c r="AM10" i="53"/>
  <c r="AD10" i="53"/>
  <c r="AA10" i="53"/>
  <c r="U10" i="53"/>
  <c r="R10" i="53"/>
  <c r="I10" i="53"/>
  <c r="F10" i="53"/>
  <c r="CF10" i="52"/>
  <c r="CC10" i="52"/>
  <c r="BT10" i="52"/>
  <c r="BQ10" i="52"/>
  <c r="BK10" i="52"/>
  <c r="BH10" i="52"/>
  <c r="AY10" i="52"/>
  <c r="AV10" i="52"/>
  <c r="AP10" i="52"/>
  <c r="AM10" i="52"/>
  <c r="AD10" i="52"/>
  <c r="AA10" i="52"/>
  <c r="U10" i="52"/>
  <c r="R10" i="52"/>
  <c r="I10" i="52"/>
  <c r="F10" i="52"/>
  <c r="CF10" i="51"/>
  <c r="CC10" i="51"/>
  <c r="BT10" i="51"/>
  <c r="BQ10" i="51"/>
  <c r="BK10" i="51"/>
  <c r="BH10" i="51"/>
  <c r="AY10" i="51"/>
  <c r="AV10" i="51"/>
  <c r="AP10" i="51"/>
  <c r="AM10" i="51"/>
  <c r="AD10" i="51"/>
  <c r="AA10" i="51"/>
  <c r="R10" i="51"/>
  <c r="I10" i="51"/>
  <c r="F10" i="51"/>
  <c r="O10" i="53" l="1"/>
  <c r="AJ10" i="53"/>
  <c r="BN10" i="53"/>
  <c r="X10" i="53"/>
  <c r="AS10" i="53"/>
  <c r="BZ10" i="53"/>
  <c r="BE10" i="53"/>
  <c r="CI10" i="53"/>
  <c r="AJ10" i="52"/>
  <c r="AS10" i="52"/>
  <c r="BZ10" i="52"/>
  <c r="BE10" i="52"/>
  <c r="BN10" i="52"/>
  <c r="O10" i="52"/>
  <c r="X10" i="52"/>
  <c r="CI10" i="52"/>
  <c r="CU50" i="53"/>
  <c r="CU50" i="52"/>
  <c r="CU50" i="51"/>
  <c r="AJ10" i="51"/>
  <c r="O10" i="51"/>
  <c r="AS10" i="51"/>
  <c r="BE10" i="51"/>
  <c r="X10" i="51"/>
  <c r="CI10" i="51"/>
  <c r="BN10" i="51"/>
  <c r="BZ10" i="51"/>
  <c r="DD50" i="52"/>
  <c r="DD50" i="51"/>
  <c r="DD50" i="53"/>
  <c r="CC50" i="53"/>
  <c r="CF50" i="53"/>
  <c r="CF16" i="53"/>
  <c r="CC16" i="53"/>
  <c r="BT16" i="53"/>
  <c r="BQ16" i="53"/>
  <c r="AP16" i="53"/>
  <c r="AM16" i="53"/>
  <c r="AD16" i="53"/>
  <c r="AA16" i="53"/>
  <c r="U16" i="53"/>
  <c r="R16" i="53"/>
  <c r="I16" i="53"/>
  <c r="F16" i="53"/>
  <c r="CF16" i="52"/>
  <c r="CC16" i="52"/>
  <c r="BT16" i="52"/>
  <c r="BQ16" i="52"/>
  <c r="AP16" i="52"/>
  <c r="AM16" i="52"/>
  <c r="AD16" i="52"/>
  <c r="AA16" i="52"/>
  <c r="U16" i="52"/>
  <c r="R16" i="52"/>
  <c r="I16" i="52"/>
  <c r="F16" i="52"/>
  <c r="CF16" i="51"/>
  <c r="CC16" i="51"/>
  <c r="BT16" i="51"/>
  <c r="BQ16" i="51"/>
  <c r="AP16" i="51"/>
  <c r="AM16" i="51"/>
  <c r="AD16" i="51"/>
  <c r="AA16" i="51"/>
  <c r="R16" i="51"/>
  <c r="I16" i="51"/>
  <c r="F16" i="51"/>
  <c r="AJ16" i="53" l="1"/>
  <c r="CI16" i="53"/>
  <c r="O16" i="53"/>
  <c r="BT50" i="53"/>
  <c r="BZ50" i="53" s="1"/>
  <c r="BZ16" i="53"/>
  <c r="AS16" i="53"/>
  <c r="BQ50" i="53"/>
  <c r="X16" i="53"/>
  <c r="AS16" i="52"/>
  <c r="BQ50" i="52"/>
  <c r="O16" i="52"/>
  <c r="CI16" i="52"/>
  <c r="X16" i="52"/>
  <c r="BT50" i="52"/>
  <c r="BZ16" i="52"/>
  <c r="CF50" i="52"/>
  <c r="AJ16" i="52"/>
  <c r="BZ50" i="52"/>
  <c r="CI16" i="51"/>
  <c r="O16" i="51"/>
  <c r="X16" i="51"/>
  <c r="AJ16" i="51"/>
  <c r="AS16" i="51"/>
  <c r="BZ16" i="51"/>
  <c r="CI50" i="53"/>
  <c r="CC50" i="52"/>
  <c r="CC50" i="51"/>
  <c r="BT50" i="51"/>
  <c r="CF50" i="51"/>
  <c r="BQ50" i="51"/>
  <c r="BZ50" i="51" l="1"/>
  <c r="CI50" i="52"/>
  <c r="CI50" i="51"/>
  <c r="AY50" i="53"/>
  <c r="BH50" i="53"/>
  <c r="AV50" i="53"/>
  <c r="BK50" i="53"/>
  <c r="F50" i="53"/>
  <c r="I50" i="53"/>
  <c r="R50" i="53"/>
  <c r="U50" i="53"/>
  <c r="AA50" i="53"/>
  <c r="AD50" i="53"/>
  <c r="AM50" i="53"/>
  <c r="AP50" i="53"/>
  <c r="AD50" i="52"/>
  <c r="AP50" i="52"/>
  <c r="AA50" i="52"/>
  <c r="I50" i="52"/>
  <c r="AM50" i="52"/>
  <c r="AV50" i="52"/>
  <c r="AY50" i="52"/>
  <c r="BH50" i="52"/>
  <c r="BK50" i="52"/>
  <c r="F50" i="52"/>
  <c r="R50" i="52"/>
  <c r="U50" i="52"/>
  <c r="BE50" i="53" l="1"/>
  <c r="AJ50" i="53"/>
  <c r="X50" i="53"/>
  <c r="BE50" i="52"/>
  <c r="X50" i="52"/>
  <c r="U141" i="52"/>
  <c r="I141" i="52"/>
  <c r="AJ50" i="52"/>
  <c r="R141" i="52"/>
  <c r="F141" i="52"/>
  <c r="BN50" i="53"/>
  <c r="AS50" i="53"/>
  <c r="Q17" i="56"/>
  <c r="Q53" i="56" s="1"/>
  <c r="O50" i="53"/>
  <c r="K17" i="56"/>
  <c r="K53" i="56" s="1"/>
  <c r="O50" i="52"/>
  <c r="BN50" i="52"/>
  <c r="AS50" i="52"/>
  <c r="AD50" i="51"/>
  <c r="I50" i="51"/>
  <c r="F50" i="51"/>
  <c r="AP50" i="51"/>
  <c r="BH50" i="51"/>
  <c r="R50" i="51"/>
  <c r="AA50" i="51"/>
  <c r="AM50" i="51"/>
  <c r="AV50" i="51"/>
  <c r="AY50" i="51"/>
  <c r="BK50" i="51"/>
  <c r="AJ50" i="51" l="1"/>
  <c r="BE50" i="51"/>
  <c r="X50" i="51"/>
  <c r="AS50" i="51"/>
  <c r="BN50" i="51"/>
  <c r="O50" i="51"/>
  <c r="E17" i="56"/>
  <c r="E53" i="56" s="1"/>
</calcChain>
</file>

<file path=xl/sharedStrings.xml><?xml version="1.0" encoding="utf-8"?>
<sst xmlns="http://schemas.openxmlformats.org/spreadsheetml/2006/main" count="989" uniqueCount="169">
  <si>
    <t>Total</t>
  </si>
  <si>
    <t>Name of the Board</t>
  </si>
  <si>
    <t>Boys</t>
  </si>
  <si>
    <t>Girls</t>
  </si>
  <si>
    <t>Sl. No.</t>
  </si>
  <si>
    <t>Central Board of Secondary Education, New Delhi</t>
  </si>
  <si>
    <t>Goa Board of Secondary &amp; Higher Secondary Education</t>
  </si>
  <si>
    <t>Jharkhand Academic Council, Ranchi</t>
  </si>
  <si>
    <t>Meghalaya Board of School Education</t>
  </si>
  <si>
    <t>Mizoram Board of School Education</t>
  </si>
  <si>
    <t>Nagaland Board of School Education</t>
  </si>
  <si>
    <t>Gujarat Secondary &amp; Higher Secondary Education Board</t>
  </si>
  <si>
    <t>Board of School Education Haryana</t>
  </si>
  <si>
    <t xml:space="preserve">West Bengal Board of Madrasah Education </t>
  </si>
  <si>
    <t>Maharshi Patanjali Sanskrit Sansthan,Bhopal(Madhya Pradesh)</t>
  </si>
  <si>
    <t>Bihar School Examination Board, Patna</t>
  </si>
  <si>
    <t>Chhattisgarh Madarsa Board, Raipur</t>
  </si>
  <si>
    <t>The Jammu &amp; Kashmir State Board of School Education</t>
  </si>
  <si>
    <t>Maharashtra State Board of Secondary  &amp; Higher Secondary Education</t>
  </si>
  <si>
    <t>State Board of School Educaiton Tamil Nadu</t>
  </si>
  <si>
    <t>Madhyamik Shiksha Parishad Uttar Pradesh</t>
  </si>
  <si>
    <t xml:space="preserve"> Rashtriya Sanskrit Sansthan New Delhi</t>
  </si>
  <si>
    <t>State</t>
  </si>
  <si>
    <t>Central</t>
  </si>
  <si>
    <t>Andhra Pradesh</t>
  </si>
  <si>
    <t>Telangana</t>
  </si>
  <si>
    <t>Assam</t>
  </si>
  <si>
    <t>Rajasthan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</si>
  <si>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</si>
  <si>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</si>
  <si>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</si>
  <si>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</si>
  <si>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</si>
  <si>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</si>
  <si>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</si>
  <si>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</si>
  <si>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</si>
  <si>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</si>
  <si>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Maharashtra</t>
  </si>
  <si>
    <t>Madhya Pradesh</t>
  </si>
  <si>
    <t>Manipur</t>
  </si>
  <si>
    <t>Meghalaya</t>
  </si>
  <si>
    <t>Mizoram</t>
  </si>
  <si>
    <t>Nagaland</t>
  </si>
  <si>
    <t>Odisha</t>
  </si>
  <si>
    <t>Punjab</t>
  </si>
  <si>
    <t>Tamil Nadu</t>
  </si>
  <si>
    <t>Tripura</t>
  </si>
  <si>
    <t xml:space="preserve"> Uttar Pradesh</t>
  </si>
  <si>
    <t>Uttarakhand</t>
  </si>
  <si>
    <t>West Bengal</t>
  </si>
  <si>
    <t>New Delhi</t>
  </si>
  <si>
    <t>Year</t>
  </si>
  <si>
    <t>H.P. Board of School Education</t>
  </si>
  <si>
    <t>Out of the Total, Number of Students passed with  60 % and above marks</t>
  </si>
  <si>
    <t>Annual (including supplementary)</t>
  </si>
  <si>
    <t>Passed</t>
  </si>
  <si>
    <t>Number of Students</t>
  </si>
  <si>
    <t>Uttarakhand Sanskriti Shiksha Parishad</t>
  </si>
  <si>
    <t>Uttarakhand Board of School Education</t>
  </si>
  <si>
    <t>UP Board of Secondary Sanskrit Education</t>
  </si>
  <si>
    <t>U.P. Dayalbag Education Institute</t>
  </si>
  <si>
    <t>Aligarh Muslim University Board of Secondary &amp; Sr.Secondary Education</t>
  </si>
  <si>
    <t>Banasthali Vidyapith , Rajasthan</t>
  </si>
  <si>
    <t>Board of Secondary Education, Rajasthan</t>
  </si>
  <si>
    <t>Punjab School Education Board</t>
  </si>
  <si>
    <t xml:space="preserve">Board of Secondary Education, Madhya Pradesh </t>
  </si>
  <si>
    <t>Chhatisgarh Sanskriti Vidya Mandalam, Raipur</t>
  </si>
  <si>
    <t>Chhattisgarh Board of Secondary Education</t>
  </si>
  <si>
    <t>Bihar State Madrasa Education Board, Patna</t>
  </si>
  <si>
    <t>Council for the Indian School Certificate Examinations,New Delhi</t>
  </si>
  <si>
    <t>RESULTS OF SECONDARY EXAMINATION- 2023</t>
  </si>
  <si>
    <t>Bihar Sanskrit Shiksha Board</t>
  </si>
  <si>
    <t>Karnataka Secondary Education Examination Board</t>
  </si>
  <si>
    <t>Board of Secondary Education, Manipur</t>
  </si>
  <si>
    <t>West Bengal Board of Secondary Education</t>
  </si>
  <si>
    <t xml:space="preserve">Andhra Pradesh, Board of Secondary Education </t>
  </si>
  <si>
    <t xml:space="preserve">Assam  Secondary Education Council  </t>
  </si>
  <si>
    <t xml:space="preserve">Telangana State Board of Secondary Education </t>
  </si>
  <si>
    <t>All Categories</t>
  </si>
  <si>
    <t>Scheduled Caste</t>
  </si>
  <si>
    <t>Scheduled Tribe</t>
  </si>
  <si>
    <t>Registered</t>
  </si>
  <si>
    <t>Appeared</t>
  </si>
  <si>
    <t xml:space="preserve">Annual </t>
  </si>
  <si>
    <t xml:space="preserve">National Institute of Open Schooling </t>
  </si>
  <si>
    <t>Andhra Pradesh Open School Society</t>
  </si>
  <si>
    <t>Chhattisgarh State Open School</t>
  </si>
  <si>
    <t>MP State Open School Education board, Bhopal</t>
  </si>
  <si>
    <t>Open School Board, Punjab</t>
  </si>
  <si>
    <t>Rajasthan State Open School</t>
  </si>
  <si>
    <t>West Bengal Council of Rabindra Open Schooling</t>
  </si>
  <si>
    <t>Board of Secondary Education, Odisha</t>
  </si>
  <si>
    <t>Kerala Board of public Examinaton</t>
  </si>
  <si>
    <t>Note ** Registered candidates are not provided , Hence Apppeared candidates are treated as Registered</t>
  </si>
  <si>
    <t>Telangana Open School Society, Hyderabad **</t>
  </si>
  <si>
    <t>Tripura Board of Secondary Education **</t>
  </si>
  <si>
    <t>Pass Percentage</t>
  </si>
  <si>
    <t>Total Number of Students Passed</t>
  </si>
  <si>
    <t>Out of the Total, Number of Students passed with marks</t>
  </si>
  <si>
    <t>Percentage of Students passed with marks</t>
  </si>
  <si>
    <t>60% &amp; above</t>
  </si>
  <si>
    <t>Table 37 - SECONDARY EXAMINATION RESULTS DURING 2012-2022 (CENTRAL/STATE BOARDS)</t>
  </si>
  <si>
    <t>Coverage (No. of Boards)</t>
  </si>
  <si>
    <t>2018#</t>
  </si>
  <si>
    <t>Table 38 -SECONDARY EXAMINATION RESULTS DURING 2012-2022 (OPEN SCHOOL BOARDS)</t>
  </si>
  <si>
    <t>Table 39 - SECONDARY EXAMINATION RESULTS DURING 2012-2022 (ALL BOARDS)</t>
  </si>
  <si>
    <t># Note: bifucated data of girls and boys for Kerala Board of Public Examination is not available</t>
  </si>
  <si>
    <t>Table 1-  Examination Results - Over ALL Management wise -    All Categories</t>
  </si>
  <si>
    <t>Table 2-  Examination Results - Over ALL Management wise -   All Categories</t>
  </si>
  <si>
    <t>Table 3 -  Examination Results -Government  School - All Categories</t>
  </si>
  <si>
    <t>Table 4-  Examination Results - Government  School - All Categories</t>
  </si>
  <si>
    <t>Table 5 -  Examination Results -Government Aided School - All Categories</t>
  </si>
  <si>
    <t>Table 6-  Examination Results - Government Aided School - All Categories</t>
  </si>
  <si>
    <t>Table 7 -  Examination Results -Private Un-Aided School - All Categories</t>
  </si>
  <si>
    <t>Table 8-  Examination Results - Private Un-Aided School</t>
  </si>
  <si>
    <t>Table 9 -  Examination Results -Others - All Categories</t>
  </si>
  <si>
    <t>Table 10-  Examination Results - Others - All Categories</t>
  </si>
  <si>
    <t>Table 11-  Examination Results - Over ALL Management wise -  Scheduled Caste</t>
  </si>
  <si>
    <t>Table 12-  Examination Results - Over ALL Management wise -  Scheduled Caste</t>
  </si>
  <si>
    <t>Table 13 -  Examination Results -Government  Scheduled Castehool - Scheduled Caste</t>
  </si>
  <si>
    <t>Table 14-  Examination Results - Government  Scheduled Castehool - Scheduled Caste</t>
  </si>
  <si>
    <t>Table 15 -  Examination Results -Government Aided Scheduled Castehool - Scheduled Caste</t>
  </si>
  <si>
    <t>Table 16-  Examination Results - Government Aided Scheduled Castehool - Scheduled Caste</t>
  </si>
  <si>
    <t xml:space="preserve">Table 17 -  Examination Results -Private Un-Aided Scheduled Castehool -Scheduled Caste </t>
  </si>
  <si>
    <t>Table 18-  Examination Results - Private Un-Aided Scheduled Castehool -Scheduled Caste</t>
  </si>
  <si>
    <t>Table 19 -  Examination Results -Others -Scheduled Caste</t>
  </si>
  <si>
    <t>Table 20-  Examination Results - Others -Scheduled Caste</t>
  </si>
  <si>
    <t>Table 21-  Examination Results - Over ALL Management wise -  Scheduled Tribe</t>
  </si>
  <si>
    <t>Table 22-  Examination Results - Over ALL Management wise -  Scheduled Tribe</t>
  </si>
  <si>
    <t>Table 23 -  Examination Results -Government  School -Scheduled Tribe</t>
  </si>
  <si>
    <t>Table 24-  Examination Results - Government  School - Scheduled Tribe</t>
  </si>
  <si>
    <t>Table 25 -  Examination Results -Government Aided School - Scheduled Tribe</t>
  </si>
  <si>
    <t>Table 26-  Examination Results - Government Aided School</t>
  </si>
  <si>
    <t xml:space="preserve">Table 27 -  Examination Results -Private Un-Aided School -Scheduled Tribe </t>
  </si>
  <si>
    <t>Table 28-  Examination Results - Private Un-Aided School -Scheduled Tribe</t>
  </si>
  <si>
    <t>Table 29 -  Examination Results -Others - Scheduled Tribe</t>
  </si>
  <si>
    <t>Table 30-  Examination Results - Others - Scheduled Tribe</t>
  </si>
  <si>
    <t xml:space="preserve">Table 31 - Open School Board </t>
  </si>
  <si>
    <t xml:space="preserve">Table 32 - Open School Board </t>
  </si>
  <si>
    <t xml:space="preserve">Table 33 - Open School Board </t>
  </si>
  <si>
    <t xml:space="preserve">Table 34 - Open School Board </t>
  </si>
  <si>
    <t xml:space="preserve">Table 35 - Open School Board </t>
  </si>
  <si>
    <t xml:space="preserve">Table 36 - Open School Board </t>
  </si>
  <si>
    <t>Board of Secondary Education, Assam</t>
  </si>
  <si>
    <t>Bihar Sanskrit Shiksha Board, Patna</t>
  </si>
  <si>
    <t>Bihar State Madrasa Education Board, Vidyapati Marg, Patna</t>
  </si>
  <si>
    <t>Himachal Pradesh Board of School Education</t>
  </si>
  <si>
    <t>Jammu and Kashmir Board of School Education</t>
  </si>
  <si>
    <t>Karnataka School Examination And Assessment Board</t>
  </si>
  <si>
    <t>Kerala Board For Public Examination</t>
  </si>
  <si>
    <t>Board of Secondary Education Madhya Pradesh, Bhopal</t>
  </si>
  <si>
    <t>Maharashtra State Board of Secondary &amp; Higher Secondary Education</t>
  </si>
  <si>
    <t>Rashtriya Sanskrit Sansthan New delhi</t>
  </si>
  <si>
    <t xml:space="preserve">Banasthali Vidyapith , Rajasthan# </t>
  </si>
  <si>
    <t xml:space="preserve">Directorate of Government Examination, Telangana </t>
  </si>
  <si>
    <t># The Institute is mainly meant for Women, Boys enrolment pertains to wards of the staff.</t>
  </si>
  <si>
    <t>s</t>
  </si>
  <si>
    <t xml:space="preserve">Bihar School Examination Board, Patna </t>
  </si>
  <si>
    <t xml:space="preserve">West Bengal Board of Madrasah Education  ## </t>
  </si>
  <si>
    <t>## Figures pertains to 'ALIM' and 'High Madarsa' as both are equivalent to High School Examination.</t>
  </si>
  <si>
    <t>Registered                                    (Regular +Private)</t>
  </si>
  <si>
    <t>Registered                                       (Regular +Private)</t>
  </si>
  <si>
    <t>Registered                                          (Regular +Private)</t>
  </si>
  <si>
    <t>Registered                                        (Regular +Private)</t>
  </si>
  <si>
    <t>Registered                                              (Regular +Private)</t>
  </si>
  <si>
    <t>Appeared                                      (Regular +Private)</t>
  </si>
  <si>
    <t>Appeared                                          (Regular +Private)</t>
  </si>
  <si>
    <t>Appeared                                            (Regular +Private)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</si>
</sst>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4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b/>
      <sz val="12"/>
      <name val="Cambria"/>
      <family val="1"/>
    </font>
    <font>
      <sz val="11"/>
      <color rgb="FFFF0000"/>
      <name val="Calibri"/>
      <family val="2"/>
      <scheme val="minor"/>
    </font>
    <font>
      <b/>
      <sz val="12"/>
      <name val="Cambria"/>
      <family val="1"/>
      <scheme val="major"/>
    </font>
    <font>
      <sz val="10"/>
      <name val="Arial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2"/>
      <name val="Cambria"/>
      <family val="1"/>
      <scheme val="maj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4.3"/>
      <color theme="1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mbria"/>
      <family val="1"/>
      <scheme val="maj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indexed="8"/>
      <name val="Cambria"/>
      <family val="1"/>
      <scheme val="major"/>
    </font>
    <font>
      <b/>
      <sz val="12"/>
      <color rgb="FF000000"/>
      <name val="Calibri"/>
      <family val="2"/>
    </font>
    <font>
      <i/>
      <sz val="12"/>
      <name val="Cambria"/>
      <family val="1"/>
    </font>
    <font>
      <b/>
      <sz val="10"/>
      <name val="Cambria"/>
      <family val="1"/>
    </font>
    <font>
      <b/>
      <sz val="14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5">
    <xf numFmtId="0" fontId="0" fillId="0" borderId="0"/>
    <xf numFmtId="0" fontId="7" fillId="0" borderId="0"/>
    <xf numFmtId="0" fontId="7" fillId="0" borderId="0"/>
    <xf numFmtId="0" fontId="12" fillId="0" borderId="0"/>
    <xf numFmtId="0" fontId="19" fillId="0" borderId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1" borderId="17" applyNumberFormat="0" applyAlignment="0" applyProtection="0"/>
    <xf numFmtId="0" fontId="30" fillId="12" borderId="18" applyNumberFormat="0" applyAlignment="0" applyProtection="0"/>
    <xf numFmtId="0" fontId="31" fillId="12" borderId="17" applyNumberFormat="0" applyAlignment="0" applyProtection="0"/>
    <xf numFmtId="0" fontId="32" fillId="0" borderId="19" applyNumberFormat="0" applyFill="0" applyAlignment="0" applyProtection="0"/>
    <xf numFmtId="0" fontId="33" fillId="13" borderId="20" applyNumberFormat="0" applyAlignment="0" applyProtection="0"/>
    <xf numFmtId="0" fontId="5" fillId="0" borderId="0" applyNumberFormat="0" applyFill="0" applyBorder="0" applyAlignment="0" applyProtection="0"/>
    <xf numFmtId="0" fontId="18" fillId="14" borderId="21" applyNumberFormat="0" applyFont="0" applyAlignment="0" applyProtection="0"/>
    <xf numFmtId="0" fontId="34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35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5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5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5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5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5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43" fontId="18" fillId="0" borderId="0" applyFont="0" applyFill="0" applyBorder="0" applyAlignment="0" applyProtection="0"/>
  </cellStyleXfs>
  <cellXfs count="160">
    <xf numFmtId="0" fontId="0" fillId="0" borderId="0" xfId="0"/>
    <xf numFmtId="0" fontId="5" fillId="0" borderId="0" xfId="0" applyFont="1"/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10" fillId="0" borderId="0" xfId="0" applyFont="1"/>
    <xf numFmtId="0" fontId="0" fillId="3" borderId="0" xfId="0" applyFill="1" applyAlignment="1">
      <alignment vertical="center"/>
    </xf>
    <xf numFmtId="0" fontId="0" fillId="3" borderId="0" xfId="0" applyFill="1"/>
    <xf numFmtId="0" fontId="10" fillId="3" borderId="0" xfId="0" applyFont="1" applyFill="1"/>
    <xf numFmtId="0" fontId="0" fillId="0" borderId="1" xfId="0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/>
    </xf>
    <xf numFmtId="0" fontId="13" fillId="0" borderId="23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right" vertical="center" wrapText="1"/>
    </xf>
    <xf numFmtId="1" fontId="10" fillId="3" borderId="1" xfId="0" applyNumberFormat="1" applyFont="1" applyFill="1" applyBorder="1" applyAlignment="1">
      <alignment horizontal="right" vertical="center"/>
    </xf>
    <xf numFmtId="1" fontId="9" fillId="3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10" fillId="39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9" fillId="39" borderId="1" xfId="0" applyFont="1" applyFill="1" applyBorder="1" applyAlignment="1">
      <alignment vertical="center" wrapText="1"/>
    </xf>
    <xf numFmtId="0" fontId="14" fillId="39" borderId="1" xfId="0" applyFont="1" applyFill="1" applyBorder="1" applyAlignment="1">
      <alignment vertical="center"/>
    </xf>
    <xf numFmtId="0" fontId="9" fillId="39" borderId="1" xfId="0" applyFont="1" applyFill="1" applyBorder="1" applyAlignment="1">
      <alignment vertical="center"/>
    </xf>
    <xf numFmtId="0" fontId="9" fillId="39" borderId="1" xfId="0" applyFont="1" applyFill="1" applyBorder="1" applyAlignment="1">
      <alignment horizontal="right" vertical="center" wrapText="1"/>
    </xf>
    <xf numFmtId="0" fontId="9" fillId="39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 wrapText="1"/>
    </xf>
    <xf numFmtId="2" fontId="9" fillId="3" borderId="1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 vertical="center" wrapText="1"/>
    </xf>
    <xf numFmtId="2" fontId="9" fillId="5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Border="1" applyAlignment="1">
      <alignment vertical="center"/>
    </xf>
    <xf numFmtId="2" fontId="13" fillId="0" borderId="23" xfId="0" applyNumberFormat="1" applyFont="1" applyBorder="1" applyAlignment="1">
      <alignment wrapText="1"/>
    </xf>
    <xf numFmtId="2" fontId="9" fillId="5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2" fillId="0" borderId="0" xfId="0" applyFont="1"/>
    <xf numFmtId="0" fontId="41" fillId="4" borderId="1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165" fontId="40" fillId="0" borderId="1" xfId="54" applyNumberFormat="1" applyFont="1" applyFill="1" applyBorder="1" applyAlignment="1">
      <alignment horizontal="right" vertical="center"/>
    </xf>
    <xf numFmtId="0" fontId="40" fillId="0" borderId="0" xfId="0" applyFont="1"/>
    <xf numFmtId="0" fontId="41" fillId="0" borderId="1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165" fontId="40" fillId="3" borderId="8" xfId="54" applyNumberFormat="1" applyFont="1" applyFill="1" applyBorder="1" applyAlignment="1">
      <alignment horizontal="right" vertical="center"/>
    </xf>
    <xf numFmtId="0" fontId="40" fillId="0" borderId="1" xfId="0" applyFont="1" applyBorder="1" applyAlignment="1">
      <alignment vertical="center"/>
    </xf>
    <xf numFmtId="0" fontId="42" fillId="0" borderId="1" xfId="0" applyFont="1" applyBorder="1"/>
    <xf numFmtId="164" fontId="40" fillId="0" borderId="1" xfId="0" applyNumberFormat="1" applyFont="1" applyBorder="1" applyAlignment="1">
      <alignment horizontal="center" vertical="center"/>
    </xf>
    <xf numFmtId="165" fontId="40" fillId="0" borderId="1" xfId="54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165" fontId="40" fillId="0" borderId="1" xfId="54" applyNumberFormat="1" applyFont="1" applyBorder="1" applyAlignment="1">
      <alignment horizontal="center" vertical="center"/>
    </xf>
    <xf numFmtId="0" fontId="38" fillId="0" borderId="0" xfId="0" applyFont="1"/>
    <xf numFmtId="0" fontId="4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top" wrapText="1"/>
    </xf>
    <xf numFmtId="0" fontId="46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165" fontId="40" fillId="0" borderId="1" xfId="54" applyNumberFormat="1" applyFont="1" applyFill="1" applyBorder="1" applyAlignment="1">
      <alignment vertical="center"/>
    </xf>
    <xf numFmtId="165" fontId="40" fillId="3" borderId="1" xfId="54" applyNumberFormat="1" applyFont="1" applyFill="1" applyBorder="1" applyAlignment="1">
      <alignment vertical="center"/>
    </xf>
    <xf numFmtId="0" fontId="0" fillId="0" borderId="0" xfId="0" applyBorder="1"/>
    <xf numFmtId="0" fontId="10" fillId="3" borderId="0" xfId="0" applyFont="1" applyFill="1" applyBorder="1" applyAlignment="1">
      <alignment horizontal="right" vertical="center"/>
    </xf>
    <xf numFmtId="2" fontId="9" fillId="3" borderId="0" xfId="0" applyNumberFormat="1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right" vertical="center" wrapText="1"/>
    </xf>
    <xf numFmtId="0" fontId="10" fillId="3" borderId="9" xfId="0" applyFont="1" applyFill="1" applyBorder="1" applyAlignment="1">
      <alignment horizontal="right" vertical="center"/>
    </xf>
    <xf numFmtId="2" fontId="9" fillId="3" borderId="9" xfId="0" applyNumberFormat="1" applyFont="1" applyFill="1" applyBorder="1" applyAlignment="1">
      <alignment horizontal="right" vertical="center" wrapText="1"/>
    </xf>
    <xf numFmtId="0" fontId="10" fillId="3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7" fillId="3" borderId="9" xfId="0" applyNumberFormat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9" fillId="3" borderId="1" xfId="0" applyFont="1" applyFill="1" applyBorder="1" applyAlignment="1">
      <alignment horizontal="center" vertical="center"/>
    </xf>
    <xf numFmtId="0" fontId="44" fillId="4" borderId="2" xfId="0" applyFont="1" applyFill="1" applyBorder="1" applyAlignment="1">
      <alignment horizontal="center" vertical="center" wrapText="1"/>
    </xf>
    <xf numFmtId="0" fontId="44" fillId="4" borderId="3" xfId="0" applyFont="1" applyFill="1" applyBorder="1" applyAlignment="1">
      <alignment horizontal="center" vertical="center" wrapText="1"/>
    </xf>
    <xf numFmtId="0" fontId="44" fillId="4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7" fillId="3" borderId="0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4" fillId="4" borderId="11" xfId="0" applyFont="1" applyFill="1" applyBorder="1" applyAlignment="1">
      <alignment horizontal="center" vertical="center" wrapText="1"/>
    </xf>
    <xf numFmtId="0" fontId="44" fillId="4" borderId="9" xfId="0" applyFont="1" applyFill="1" applyBorder="1" applyAlignment="1">
      <alignment horizontal="center" vertical="center" wrapText="1"/>
    </xf>
    <xf numFmtId="0" fontId="44" fillId="4" borderId="7" xfId="0" applyFont="1" applyFill="1" applyBorder="1" applyAlignment="1">
      <alignment horizontal="center" vertical="center" wrapText="1"/>
    </xf>
    <xf numFmtId="0" fontId="44" fillId="4" borderId="12" xfId="0" applyFont="1" applyFill="1" applyBorder="1" applyAlignment="1">
      <alignment horizontal="center" vertical="center" wrapText="1"/>
    </xf>
    <xf numFmtId="0" fontId="44" fillId="4" borderId="8" xfId="0" applyFont="1" applyFill="1" applyBorder="1" applyAlignment="1">
      <alignment horizontal="center" vertical="center" wrapText="1"/>
    </xf>
    <xf numFmtId="0" fontId="44" fillId="4" borderId="1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165" fontId="40" fillId="0" borderId="2" xfId="54" applyNumberFormat="1" applyFont="1" applyFill="1" applyBorder="1" applyAlignment="1">
      <alignment horizontal="center" vertical="center"/>
    </xf>
    <xf numFmtId="165" fontId="40" fillId="0" borderId="3" xfId="54" applyNumberFormat="1" applyFont="1" applyFill="1" applyBorder="1" applyAlignment="1">
      <alignment horizontal="center" vertical="center"/>
    </xf>
    <xf numFmtId="165" fontId="40" fillId="0" borderId="4" xfId="54" applyNumberFormat="1" applyFont="1" applyFill="1" applyBorder="1" applyAlignment="1">
      <alignment horizontal="center" vertical="center"/>
    </xf>
    <xf numFmtId="0" fontId="48" fillId="0" borderId="8" xfId="0" applyFont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horizontal="center" vertical="center" wrapText="1"/>
    </xf>
    <xf numFmtId="0" fontId="41" fillId="4" borderId="10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41" fillId="4" borderId="4" xfId="0" applyFont="1" applyFill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</cellXfs>
  <cellStyles count="55">
    <cellStyle name="20% - Accent1" xfId="29" builtinId="30" customBuiltin="1"/>
    <cellStyle name="20% - Accent2" xfId="32" builtinId="34" customBuiltin="1"/>
    <cellStyle name="20% - Accent3" xfId="35" builtinId="38" customBuiltin="1"/>
    <cellStyle name="20% - Accent4" xfId="38" builtinId="42" customBuiltin="1"/>
    <cellStyle name="20% - Accent5" xfId="41" builtinId="46" customBuiltin="1"/>
    <cellStyle name="20% - Accent6" xfId="44" builtinId="50" customBuiltin="1"/>
    <cellStyle name="40% - Accent1" xfId="30" builtinId="31" customBuiltin="1"/>
    <cellStyle name="40% - Accent2" xfId="33" builtinId="35" customBuiltin="1"/>
    <cellStyle name="40% - Accent3" xfId="36" builtinId="39" customBuiltin="1"/>
    <cellStyle name="40% - Accent4" xfId="39" builtinId="43" customBuiltin="1"/>
    <cellStyle name="40% - Accent5" xfId="42" builtinId="47" customBuiltin="1"/>
    <cellStyle name="40% - Accent6" xfId="45" builtinId="51" customBuiltin="1"/>
    <cellStyle name="60% - Accent1 2" xfId="48" xr:uid="{00000000-0005-0000-0000-00000C000000}"/>
    <cellStyle name="60% - Accent2 2" xfId="49" xr:uid="{00000000-0005-0000-0000-00000D000000}"/>
    <cellStyle name="60% - Accent3 2" xfId="50" xr:uid="{00000000-0005-0000-0000-00000E000000}"/>
    <cellStyle name="60% - Accent4 2" xfId="51" xr:uid="{00000000-0005-0000-0000-00000F000000}"/>
    <cellStyle name="60% - Accent5 2" xfId="52" xr:uid="{00000000-0005-0000-0000-000010000000}"/>
    <cellStyle name="60% - Accent6 2" xfId="53" xr:uid="{00000000-0005-0000-0000-000011000000}"/>
    <cellStyle name="Accent1" xfId="28" builtinId="29" customBuiltin="1"/>
    <cellStyle name="Accent2" xfId="31" builtinId="33" customBuiltin="1"/>
    <cellStyle name="Accent3" xfId="34" builtinId="37" customBuiltin="1"/>
    <cellStyle name="Accent4" xfId="37" builtinId="41" customBuiltin="1"/>
    <cellStyle name="Accent5" xfId="40" builtinId="45" customBuiltin="1"/>
    <cellStyle name="Accent6" xfId="43" builtinId="49" customBuiltin="1"/>
    <cellStyle name="Bad" xfId="18" builtinId="27" customBuiltin="1"/>
    <cellStyle name="Calculation" xfId="21" builtinId="22" customBuiltin="1"/>
    <cellStyle name="Check Cell" xfId="23" builtinId="23" customBuiltin="1"/>
    <cellStyle name="Comma" xfId="54" builtinId="3"/>
    <cellStyle name="Comma 2" xfId="5" xr:uid="{00000000-0005-0000-0000-00001B000000}"/>
    <cellStyle name="Comma 3" xfId="6" xr:uid="{00000000-0005-0000-0000-00001C000000}"/>
    <cellStyle name="Explanatory Text" xfId="26" builtinId="53" customBuiltin="1"/>
    <cellStyle name="Good" xfId="17" builtinId="26" customBuiltin="1"/>
    <cellStyle name="Heading 1" xfId="13" builtinId="16" customBuiltin="1"/>
    <cellStyle name="Heading 2" xfId="14" builtinId="17" customBuiltin="1"/>
    <cellStyle name="Heading 3" xfId="15" builtinId="18" customBuiltin="1"/>
    <cellStyle name="Heading 4" xfId="16" builtinId="19" customBuiltin="1"/>
    <cellStyle name="Hyperlink 2" xfId="7" xr:uid="{00000000-0005-0000-0000-000023000000}"/>
    <cellStyle name="Hyperlink 3" xfId="10" xr:uid="{00000000-0005-0000-0000-000024000000}"/>
    <cellStyle name="Hyperlink 4" xfId="12" xr:uid="{00000000-0005-0000-0000-000025000000}"/>
    <cellStyle name="Input" xfId="19" builtinId="20" customBuiltin="1"/>
    <cellStyle name="Linked Cell" xfId="22" builtinId="24" customBuiltin="1"/>
    <cellStyle name="Neutral 2" xfId="47" xr:uid="{00000000-0005-0000-0000-000028000000}"/>
    <cellStyle name="Normal" xfId="0" builtinId="0"/>
    <cellStyle name="Normal 2" xfId="2" xr:uid="{00000000-0005-0000-0000-00002A000000}"/>
    <cellStyle name="Normal 2 2" xfId="8" xr:uid="{00000000-0005-0000-0000-00002B000000}"/>
    <cellStyle name="Normal 3" xfId="3" xr:uid="{00000000-0005-0000-0000-00002C000000}"/>
    <cellStyle name="Normal 3 2" xfId="11" xr:uid="{00000000-0005-0000-0000-00002D000000}"/>
    <cellStyle name="Normal 4" xfId="1" xr:uid="{00000000-0005-0000-0000-00002E000000}"/>
    <cellStyle name="Normal 4 2" xfId="9" xr:uid="{00000000-0005-0000-0000-00002F000000}"/>
    <cellStyle name="Normal 5" xfId="4" xr:uid="{00000000-0005-0000-0000-000030000000}"/>
    <cellStyle name="Note" xfId="25" builtinId="10" customBuiltin="1"/>
    <cellStyle name="Output" xfId="20" builtinId="21" customBuiltin="1"/>
    <cellStyle name="Title 2" xfId="46" xr:uid="{00000000-0005-0000-0000-000033000000}"/>
    <cellStyle name="Total" xfId="27" builtinId="25" customBuiltin="1"/>
    <cellStyle name="Warning Text" xfId="24" builtinId="11" customBuiltin="1"/>
  </cellStyles>
  <dxfs count="1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D138"/>
  <sheetViews>
    <sheetView view="pageBreakPreview" topLeftCell="A3" zoomScale="70" zoomScaleNormal="90" zoomScaleSheetLayoutView="70" workbookViewId="0">
      <pane xSplit="3" ySplit="6" topLeftCell="D41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A55" sqref="A55"/>
    </sheetView>
  </sheetViews>
  <sheetFormatPr defaultRowHeight="15" x14ac:dyDescent="0.25"/>
  <cols>
    <col min="1" max="1" width="6.7109375" customWidth="1"/>
    <col min="2" max="2" width="17.42578125" customWidth="1"/>
    <col min="3" max="3" width="42.140625" customWidth="1"/>
    <col min="4" max="4" width="10.28515625" customWidth="1"/>
    <col min="5" max="5" width="10.140625" customWidth="1"/>
    <col min="6" max="6" width="11.140625" bestFit="1" customWidth="1"/>
    <col min="7" max="7" width="10.140625" customWidth="1"/>
    <col min="8" max="8" width="10" bestFit="1" customWidth="1"/>
    <col min="9" max="9" width="11.140625" bestFit="1" customWidth="1"/>
    <col min="10" max="11" width="10" customWidth="1"/>
    <col min="12" max="12" width="11.140625" bestFit="1" customWidth="1"/>
    <col min="13" max="13" width="8.42578125" customWidth="1"/>
    <col min="14" max="14" width="9" customWidth="1"/>
    <col min="15" max="15" width="8" customWidth="1"/>
    <col min="16" max="24" width="12.5703125" customWidth="1"/>
    <col min="25" max="33" width="10.140625" customWidth="1"/>
    <col min="34" max="34" width="9.140625" customWidth="1"/>
    <col min="35" max="35" width="9" customWidth="1"/>
    <col min="36" max="36" width="9.5703125" customWidth="1"/>
    <col min="37" max="45" width="12.5703125" customWidth="1"/>
    <col min="46" max="54" width="10.140625" customWidth="1"/>
    <col min="55" max="55" width="9.5703125" customWidth="1"/>
    <col min="56" max="56" width="8.5703125" customWidth="1"/>
    <col min="57" max="57" width="10.140625" customWidth="1"/>
    <col min="58" max="66" width="12.7109375" customWidth="1"/>
    <col min="67" max="75" width="10.140625" customWidth="1"/>
    <col min="76" max="76" width="9.28515625" customWidth="1"/>
    <col min="77" max="77" width="8.7109375" customWidth="1"/>
    <col min="78" max="78" width="9.28515625" customWidth="1"/>
    <col min="79" max="87" width="12.7109375" customWidth="1"/>
    <col min="88" max="96" width="10.140625" customWidth="1"/>
    <col min="97" max="97" width="9.140625" customWidth="1"/>
    <col min="98" max="98" width="9.28515625" customWidth="1"/>
    <col min="99" max="99" width="8.85546875" customWidth="1"/>
    <col min="100" max="108" width="12.5703125" customWidth="1"/>
  </cols>
  <sheetData>
    <row r="1" spans="1:108" ht="18" x14ac:dyDescent="0.25">
      <c r="C1" s="4"/>
      <c r="D1" s="4"/>
      <c r="E1" s="4"/>
      <c r="F1" s="4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4"/>
      <c r="Z1" s="4"/>
      <c r="AA1" s="4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23"/>
      <c r="AR1" s="23"/>
      <c r="AS1" s="23"/>
      <c r="AT1" s="4"/>
      <c r="AU1" s="4"/>
      <c r="AV1" s="4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23"/>
      <c r="BM1" s="23"/>
      <c r="BN1" s="23"/>
      <c r="BO1" s="4"/>
      <c r="BP1" s="4"/>
      <c r="BQ1" s="4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23"/>
      <c r="CH1" s="23"/>
      <c r="CI1" s="23"/>
    </row>
    <row r="2" spans="1:108" ht="15.75" x14ac:dyDescent="0.25">
      <c r="C2" s="4"/>
      <c r="D2" s="4"/>
      <c r="E2" s="4"/>
      <c r="F2" s="4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4"/>
      <c r="Z2" s="4"/>
      <c r="AA2" s="4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24"/>
      <c r="AR2" s="24"/>
      <c r="AS2" s="24"/>
      <c r="AT2" s="4"/>
      <c r="AU2" s="4"/>
      <c r="AV2" s="4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24"/>
      <c r="BM2" s="24"/>
      <c r="BN2" s="24"/>
      <c r="BO2" s="4"/>
      <c r="BP2" s="4"/>
      <c r="BQ2" s="4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24"/>
      <c r="CH2" s="24"/>
      <c r="CI2" s="24"/>
    </row>
    <row r="3" spans="1:108" ht="15" customHeight="1" x14ac:dyDescent="0.25">
      <c r="A3" s="106" t="s">
        <v>4</v>
      </c>
      <c r="B3" s="106" t="s">
        <v>22</v>
      </c>
      <c r="C3" s="103" t="s">
        <v>1</v>
      </c>
      <c r="D3" s="99" t="s">
        <v>71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 t="str">
        <f>+D3</f>
        <v>RESULTS OF SECONDARY EXAMINATION- 2023</v>
      </c>
      <c r="Q3" s="99"/>
      <c r="R3" s="99"/>
      <c r="S3" s="99"/>
      <c r="T3" s="99"/>
      <c r="U3" s="99"/>
      <c r="V3" s="99"/>
      <c r="W3" s="99"/>
      <c r="X3" s="99"/>
      <c r="Y3" s="99" t="str">
        <f>+P3</f>
        <v>RESULTS OF SECONDARY EXAMINATION- 2023</v>
      </c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 t="str">
        <f>+Y3</f>
        <v>RESULTS OF SECONDARY EXAMINATION- 2023</v>
      </c>
      <c r="AL3" s="99"/>
      <c r="AM3" s="99"/>
      <c r="AN3" s="99"/>
      <c r="AO3" s="99"/>
      <c r="AP3" s="99"/>
      <c r="AQ3" s="99"/>
      <c r="AR3" s="99"/>
      <c r="AS3" s="99"/>
      <c r="AT3" s="99" t="str">
        <f>+AK3</f>
        <v>RESULTS OF SECONDARY EXAMINATION- 2023</v>
      </c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 t="str">
        <f>+AT3</f>
        <v>RESULTS OF SECONDARY EXAMINATION- 2023</v>
      </c>
      <c r="BG3" s="99"/>
      <c r="BH3" s="99"/>
      <c r="BI3" s="99"/>
      <c r="BJ3" s="99"/>
      <c r="BK3" s="99"/>
      <c r="BL3" s="99"/>
      <c r="BM3" s="99"/>
      <c r="BN3" s="99"/>
      <c r="BO3" s="99" t="str">
        <f>+BF3</f>
        <v>RESULTS OF SECONDARY EXAMINATION- 2023</v>
      </c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 t="str">
        <f>+BO3</f>
        <v>RESULTS OF SECONDARY EXAMINATION- 2023</v>
      </c>
      <c r="CB3" s="99"/>
      <c r="CC3" s="99"/>
      <c r="CD3" s="99"/>
      <c r="CE3" s="99"/>
      <c r="CF3" s="99"/>
      <c r="CG3" s="99"/>
      <c r="CH3" s="99"/>
      <c r="CI3" s="99"/>
      <c r="CJ3" s="99" t="str">
        <f>+CA3</f>
        <v>RESULTS OF SECONDARY EXAMINATION- 2023</v>
      </c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 t="str">
        <f>+CJ3</f>
        <v>RESULTS OF SECONDARY EXAMINATION- 2023</v>
      </c>
      <c r="CW3" s="99"/>
      <c r="CX3" s="99"/>
      <c r="CY3" s="99"/>
      <c r="CZ3" s="99"/>
      <c r="DA3" s="99"/>
      <c r="DB3" s="99"/>
      <c r="DC3" s="99"/>
      <c r="DD3" s="99"/>
    </row>
    <row r="4" spans="1:108" ht="15" customHeight="1" x14ac:dyDescent="0.25">
      <c r="A4" s="107"/>
      <c r="B4" s="107"/>
      <c r="C4" s="104"/>
      <c r="D4" s="109" t="s">
        <v>108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09" t="s">
        <v>109</v>
      </c>
      <c r="Q4" s="109"/>
      <c r="R4" s="109"/>
      <c r="S4" s="109"/>
      <c r="T4" s="109"/>
      <c r="U4" s="109"/>
      <c r="V4" s="109"/>
      <c r="W4" s="109"/>
      <c r="X4" s="109"/>
      <c r="Y4" s="109" t="s">
        <v>110</v>
      </c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 t="s">
        <v>111</v>
      </c>
      <c r="AL4" s="109"/>
      <c r="AM4" s="109"/>
      <c r="AN4" s="109"/>
      <c r="AO4" s="109"/>
      <c r="AP4" s="109"/>
      <c r="AQ4" s="109"/>
      <c r="AR4" s="109"/>
      <c r="AS4" s="109"/>
      <c r="AT4" s="109" t="s">
        <v>112</v>
      </c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 t="s">
        <v>113</v>
      </c>
      <c r="BG4" s="109"/>
      <c r="BH4" s="109"/>
      <c r="BI4" s="109"/>
      <c r="BJ4" s="109"/>
      <c r="BK4" s="109"/>
      <c r="BL4" s="109"/>
      <c r="BM4" s="109"/>
      <c r="BN4" s="109"/>
      <c r="BO4" s="109" t="s">
        <v>114</v>
      </c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 t="s">
        <v>115</v>
      </c>
      <c r="CB4" s="109"/>
      <c r="CC4" s="109"/>
      <c r="CD4" s="109"/>
      <c r="CE4" s="109"/>
      <c r="CF4" s="109"/>
      <c r="CG4" s="109"/>
      <c r="CH4" s="109"/>
      <c r="CI4" s="109"/>
      <c r="CJ4" s="109" t="s">
        <v>116</v>
      </c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 t="s">
        <v>117</v>
      </c>
      <c r="CW4" s="109"/>
      <c r="CX4" s="109"/>
      <c r="CY4" s="109"/>
      <c r="CZ4" s="109"/>
      <c r="DA4" s="109"/>
      <c r="DB4" s="109"/>
      <c r="DC4" s="109"/>
      <c r="DD4" s="109"/>
    </row>
    <row r="5" spans="1:108" ht="15.75" customHeight="1" x14ac:dyDescent="0.25">
      <c r="A5" s="107"/>
      <c r="B5" s="107"/>
      <c r="C5" s="104"/>
      <c r="D5" s="94" t="s">
        <v>57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57</v>
      </c>
      <c r="Q5" s="94"/>
      <c r="R5" s="94"/>
      <c r="S5" s="94"/>
      <c r="T5" s="94"/>
      <c r="U5" s="94"/>
      <c r="V5" s="94"/>
      <c r="W5" s="94"/>
      <c r="X5" s="94"/>
      <c r="Y5" s="94" t="s">
        <v>57</v>
      </c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 t="s">
        <v>57</v>
      </c>
      <c r="AL5" s="94"/>
      <c r="AM5" s="94"/>
      <c r="AN5" s="94"/>
      <c r="AO5" s="94"/>
      <c r="AP5" s="94"/>
      <c r="AQ5" s="94"/>
      <c r="AR5" s="94"/>
      <c r="AS5" s="94"/>
      <c r="AT5" s="94" t="s">
        <v>57</v>
      </c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 t="s">
        <v>57</v>
      </c>
      <c r="BG5" s="94"/>
      <c r="BH5" s="94"/>
      <c r="BI5" s="94"/>
      <c r="BJ5" s="94"/>
      <c r="BK5" s="94"/>
      <c r="BL5" s="94"/>
      <c r="BM5" s="94"/>
      <c r="BN5" s="94"/>
      <c r="BO5" s="94" t="s">
        <v>57</v>
      </c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 t="s">
        <v>57</v>
      </c>
      <c r="CB5" s="94"/>
      <c r="CC5" s="94"/>
      <c r="CD5" s="94"/>
      <c r="CE5" s="94"/>
      <c r="CF5" s="94"/>
      <c r="CG5" s="94"/>
      <c r="CH5" s="94"/>
      <c r="CI5" s="94"/>
      <c r="CJ5" s="94" t="s">
        <v>57</v>
      </c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 t="s">
        <v>57</v>
      </c>
      <c r="CW5" s="94"/>
      <c r="CX5" s="94"/>
      <c r="CY5" s="94"/>
      <c r="CZ5" s="94"/>
      <c r="DA5" s="94"/>
      <c r="DB5" s="94"/>
      <c r="DC5" s="94"/>
      <c r="DD5" s="94"/>
    </row>
    <row r="6" spans="1:108" ht="31.5" customHeight="1" x14ac:dyDescent="0.25">
      <c r="A6" s="107"/>
      <c r="B6" s="107"/>
      <c r="C6" s="104"/>
      <c r="D6" s="100" t="s">
        <v>161</v>
      </c>
      <c r="E6" s="100"/>
      <c r="F6" s="100"/>
      <c r="G6" s="96" t="s">
        <v>166</v>
      </c>
      <c r="H6" s="96"/>
      <c r="I6" s="96"/>
      <c r="J6" s="94" t="s">
        <v>56</v>
      </c>
      <c r="K6" s="94"/>
      <c r="L6" s="94"/>
      <c r="M6" s="94"/>
      <c r="N6" s="94"/>
      <c r="O6" s="94"/>
      <c r="P6" s="95" t="s">
        <v>98</v>
      </c>
      <c r="Q6" s="95"/>
      <c r="R6" s="95"/>
      <c r="S6" s="95" t="s">
        <v>99</v>
      </c>
      <c r="T6" s="95"/>
      <c r="U6" s="95"/>
      <c r="V6" s="95" t="s">
        <v>100</v>
      </c>
      <c r="W6" s="95"/>
      <c r="X6" s="95"/>
      <c r="Y6" s="100" t="s">
        <v>162</v>
      </c>
      <c r="Z6" s="100"/>
      <c r="AA6" s="100"/>
      <c r="AB6" s="96" t="s">
        <v>167</v>
      </c>
      <c r="AC6" s="96"/>
      <c r="AD6" s="96"/>
      <c r="AE6" s="94" t="s">
        <v>56</v>
      </c>
      <c r="AF6" s="94"/>
      <c r="AG6" s="94"/>
      <c r="AH6" s="94"/>
      <c r="AI6" s="94"/>
      <c r="AJ6" s="94"/>
      <c r="AK6" s="95" t="s">
        <v>98</v>
      </c>
      <c r="AL6" s="95"/>
      <c r="AM6" s="95"/>
      <c r="AN6" s="95" t="s">
        <v>99</v>
      </c>
      <c r="AO6" s="95"/>
      <c r="AP6" s="95"/>
      <c r="AQ6" s="95" t="s">
        <v>100</v>
      </c>
      <c r="AR6" s="95"/>
      <c r="AS6" s="95"/>
      <c r="AT6" s="100" t="s">
        <v>163</v>
      </c>
      <c r="AU6" s="100"/>
      <c r="AV6" s="100"/>
      <c r="AW6" s="96" t="s">
        <v>167</v>
      </c>
      <c r="AX6" s="96"/>
      <c r="AY6" s="96"/>
      <c r="AZ6" s="94" t="s">
        <v>56</v>
      </c>
      <c r="BA6" s="94"/>
      <c r="BB6" s="94"/>
      <c r="BC6" s="94"/>
      <c r="BD6" s="94"/>
      <c r="BE6" s="94"/>
      <c r="BF6" s="95" t="s">
        <v>98</v>
      </c>
      <c r="BG6" s="95"/>
      <c r="BH6" s="95"/>
      <c r="BI6" s="95" t="s">
        <v>99</v>
      </c>
      <c r="BJ6" s="95"/>
      <c r="BK6" s="95"/>
      <c r="BL6" s="95" t="s">
        <v>100</v>
      </c>
      <c r="BM6" s="95"/>
      <c r="BN6" s="95"/>
      <c r="BO6" s="100" t="s">
        <v>164</v>
      </c>
      <c r="BP6" s="100"/>
      <c r="BQ6" s="100"/>
      <c r="BR6" s="96" t="s">
        <v>168</v>
      </c>
      <c r="BS6" s="96"/>
      <c r="BT6" s="96"/>
      <c r="BU6" s="94" t="s">
        <v>56</v>
      </c>
      <c r="BV6" s="94"/>
      <c r="BW6" s="94"/>
      <c r="BX6" s="94"/>
      <c r="BY6" s="94"/>
      <c r="BZ6" s="94"/>
      <c r="CA6" s="95" t="s">
        <v>98</v>
      </c>
      <c r="CB6" s="95"/>
      <c r="CC6" s="95"/>
      <c r="CD6" s="95" t="s">
        <v>99</v>
      </c>
      <c r="CE6" s="95"/>
      <c r="CF6" s="95"/>
      <c r="CG6" s="95" t="s">
        <v>100</v>
      </c>
      <c r="CH6" s="95"/>
      <c r="CI6" s="95"/>
      <c r="CJ6" s="100" t="s">
        <v>165</v>
      </c>
      <c r="CK6" s="100"/>
      <c r="CL6" s="100"/>
      <c r="CM6" s="96" t="s">
        <v>167</v>
      </c>
      <c r="CN6" s="96"/>
      <c r="CO6" s="96"/>
      <c r="CP6" s="94" t="s">
        <v>56</v>
      </c>
      <c r="CQ6" s="94"/>
      <c r="CR6" s="94"/>
      <c r="CS6" s="94"/>
      <c r="CT6" s="94"/>
      <c r="CU6" s="94"/>
      <c r="CV6" s="95" t="s">
        <v>98</v>
      </c>
      <c r="CW6" s="95"/>
      <c r="CX6" s="95"/>
      <c r="CY6" s="95" t="s">
        <v>99</v>
      </c>
      <c r="CZ6" s="95"/>
      <c r="DA6" s="95"/>
      <c r="DB6" s="95" t="s">
        <v>100</v>
      </c>
      <c r="DC6" s="95"/>
      <c r="DD6" s="95"/>
    </row>
    <row r="7" spans="1:108" ht="15" customHeight="1" x14ac:dyDescent="0.25">
      <c r="A7" s="107"/>
      <c r="B7" s="107"/>
      <c r="C7" s="104"/>
      <c r="D7" s="100"/>
      <c r="E7" s="100"/>
      <c r="F7" s="100"/>
      <c r="G7" s="96"/>
      <c r="H7" s="96"/>
      <c r="I7" s="96"/>
      <c r="J7" s="96" t="s">
        <v>55</v>
      </c>
      <c r="K7" s="96"/>
      <c r="L7" s="96"/>
      <c r="M7" s="96" t="s">
        <v>97</v>
      </c>
      <c r="N7" s="96"/>
      <c r="O7" s="96"/>
      <c r="P7" s="95"/>
      <c r="Q7" s="95"/>
      <c r="R7" s="95"/>
      <c r="S7" s="95" t="s">
        <v>101</v>
      </c>
      <c r="T7" s="95"/>
      <c r="U7" s="95"/>
      <c r="V7" s="95" t="s">
        <v>101</v>
      </c>
      <c r="W7" s="95"/>
      <c r="X7" s="95"/>
      <c r="Y7" s="100"/>
      <c r="Z7" s="100"/>
      <c r="AA7" s="100"/>
      <c r="AB7" s="96"/>
      <c r="AC7" s="96"/>
      <c r="AD7" s="96"/>
      <c r="AE7" s="96" t="s">
        <v>55</v>
      </c>
      <c r="AF7" s="96"/>
      <c r="AG7" s="96"/>
      <c r="AH7" s="96" t="s">
        <v>97</v>
      </c>
      <c r="AI7" s="96"/>
      <c r="AJ7" s="96"/>
      <c r="AK7" s="95"/>
      <c r="AL7" s="95"/>
      <c r="AM7" s="95"/>
      <c r="AN7" s="95" t="s">
        <v>101</v>
      </c>
      <c r="AO7" s="95"/>
      <c r="AP7" s="95"/>
      <c r="AQ7" s="95" t="s">
        <v>101</v>
      </c>
      <c r="AR7" s="95"/>
      <c r="AS7" s="95"/>
      <c r="AT7" s="100"/>
      <c r="AU7" s="100"/>
      <c r="AV7" s="100"/>
      <c r="AW7" s="96"/>
      <c r="AX7" s="96"/>
      <c r="AY7" s="96"/>
      <c r="AZ7" s="96" t="s">
        <v>55</v>
      </c>
      <c r="BA7" s="96"/>
      <c r="BB7" s="96"/>
      <c r="BC7" s="96" t="s">
        <v>97</v>
      </c>
      <c r="BD7" s="96"/>
      <c r="BE7" s="96"/>
      <c r="BF7" s="95"/>
      <c r="BG7" s="95"/>
      <c r="BH7" s="95"/>
      <c r="BI7" s="95" t="s">
        <v>101</v>
      </c>
      <c r="BJ7" s="95"/>
      <c r="BK7" s="95"/>
      <c r="BL7" s="95" t="s">
        <v>101</v>
      </c>
      <c r="BM7" s="95"/>
      <c r="BN7" s="95"/>
      <c r="BO7" s="100"/>
      <c r="BP7" s="100"/>
      <c r="BQ7" s="100"/>
      <c r="BR7" s="96"/>
      <c r="BS7" s="96"/>
      <c r="BT7" s="96"/>
      <c r="BU7" s="96" t="s">
        <v>55</v>
      </c>
      <c r="BV7" s="96"/>
      <c r="BW7" s="96"/>
      <c r="BX7" s="96" t="s">
        <v>97</v>
      </c>
      <c r="BY7" s="96"/>
      <c r="BZ7" s="96"/>
      <c r="CA7" s="95"/>
      <c r="CB7" s="95"/>
      <c r="CC7" s="95"/>
      <c r="CD7" s="95" t="s">
        <v>101</v>
      </c>
      <c r="CE7" s="95"/>
      <c r="CF7" s="95"/>
      <c r="CG7" s="95" t="s">
        <v>101</v>
      </c>
      <c r="CH7" s="95"/>
      <c r="CI7" s="95"/>
      <c r="CJ7" s="100"/>
      <c r="CK7" s="100"/>
      <c r="CL7" s="100"/>
      <c r="CM7" s="96"/>
      <c r="CN7" s="96"/>
      <c r="CO7" s="96"/>
      <c r="CP7" s="96" t="s">
        <v>55</v>
      </c>
      <c r="CQ7" s="96"/>
      <c r="CR7" s="96"/>
      <c r="CS7" s="96" t="s">
        <v>97</v>
      </c>
      <c r="CT7" s="96"/>
      <c r="CU7" s="96"/>
      <c r="CV7" s="95"/>
      <c r="CW7" s="95"/>
      <c r="CX7" s="95"/>
      <c r="CY7" s="95" t="s">
        <v>101</v>
      </c>
      <c r="CZ7" s="95"/>
      <c r="DA7" s="95"/>
      <c r="DB7" s="95" t="s">
        <v>101</v>
      </c>
      <c r="DC7" s="95"/>
      <c r="DD7" s="95"/>
    </row>
    <row r="8" spans="1:108" ht="15" customHeight="1" x14ac:dyDescent="0.25">
      <c r="A8" s="108"/>
      <c r="B8" s="108"/>
      <c r="C8" s="105"/>
      <c r="D8" s="2" t="s">
        <v>2</v>
      </c>
      <c r="E8" s="2" t="s">
        <v>3</v>
      </c>
      <c r="F8" s="2" t="s">
        <v>0</v>
      </c>
      <c r="G8" s="2" t="s">
        <v>2</v>
      </c>
      <c r="H8" s="2" t="s">
        <v>3</v>
      </c>
      <c r="I8" s="2" t="s">
        <v>0</v>
      </c>
      <c r="J8" s="2" t="s">
        <v>2</v>
      </c>
      <c r="K8" s="2" t="s">
        <v>3</v>
      </c>
      <c r="L8" s="2" t="s">
        <v>0</v>
      </c>
      <c r="M8" s="2" t="s">
        <v>2</v>
      </c>
      <c r="N8" s="2" t="s">
        <v>3</v>
      </c>
      <c r="O8" s="2" t="s">
        <v>0</v>
      </c>
      <c r="P8" s="2" t="s">
        <v>2</v>
      </c>
      <c r="Q8" s="2" t="s">
        <v>3</v>
      </c>
      <c r="R8" s="2" t="s">
        <v>0</v>
      </c>
      <c r="S8" s="2" t="s">
        <v>2</v>
      </c>
      <c r="T8" s="2" t="s">
        <v>3</v>
      </c>
      <c r="U8" s="2" t="s">
        <v>0</v>
      </c>
      <c r="V8" s="2" t="s">
        <v>2</v>
      </c>
      <c r="W8" s="2" t="s">
        <v>3</v>
      </c>
      <c r="X8" s="2" t="s">
        <v>0</v>
      </c>
      <c r="Y8" s="2" t="s">
        <v>2</v>
      </c>
      <c r="Z8" s="2" t="s">
        <v>3</v>
      </c>
      <c r="AA8" s="2" t="s">
        <v>0</v>
      </c>
      <c r="AB8" s="2" t="s">
        <v>2</v>
      </c>
      <c r="AC8" s="2" t="s">
        <v>3</v>
      </c>
      <c r="AD8" s="2" t="s">
        <v>0</v>
      </c>
      <c r="AE8" s="2" t="s">
        <v>2</v>
      </c>
      <c r="AF8" s="2" t="s">
        <v>3</v>
      </c>
      <c r="AG8" s="2" t="s">
        <v>0</v>
      </c>
      <c r="AH8" s="2" t="s">
        <v>2</v>
      </c>
      <c r="AI8" s="2" t="s">
        <v>3</v>
      </c>
      <c r="AJ8" s="2" t="s">
        <v>0</v>
      </c>
      <c r="AK8" s="2" t="s">
        <v>2</v>
      </c>
      <c r="AL8" s="2" t="s">
        <v>3</v>
      </c>
      <c r="AM8" s="2" t="s">
        <v>0</v>
      </c>
      <c r="AN8" s="2" t="s">
        <v>2</v>
      </c>
      <c r="AO8" s="2" t="s">
        <v>3</v>
      </c>
      <c r="AP8" s="2" t="s">
        <v>0</v>
      </c>
      <c r="AQ8" s="2" t="s">
        <v>2</v>
      </c>
      <c r="AR8" s="2" t="s">
        <v>3</v>
      </c>
      <c r="AS8" s="2" t="s">
        <v>0</v>
      </c>
      <c r="AT8" s="2" t="s">
        <v>2</v>
      </c>
      <c r="AU8" s="2" t="s">
        <v>3</v>
      </c>
      <c r="AV8" s="2" t="s">
        <v>0</v>
      </c>
      <c r="AW8" s="2" t="s">
        <v>2</v>
      </c>
      <c r="AX8" s="2" t="s">
        <v>3</v>
      </c>
      <c r="AY8" s="2" t="s">
        <v>0</v>
      </c>
      <c r="AZ8" s="2" t="s">
        <v>2</v>
      </c>
      <c r="BA8" s="2" t="s">
        <v>3</v>
      </c>
      <c r="BB8" s="2" t="s">
        <v>0</v>
      </c>
      <c r="BC8" s="2" t="s">
        <v>2</v>
      </c>
      <c r="BD8" s="2" t="s">
        <v>3</v>
      </c>
      <c r="BE8" s="2" t="s">
        <v>0</v>
      </c>
      <c r="BF8" s="2" t="s">
        <v>2</v>
      </c>
      <c r="BG8" s="2" t="s">
        <v>3</v>
      </c>
      <c r="BH8" s="2" t="s">
        <v>0</v>
      </c>
      <c r="BI8" s="2" t="s">
        <v>2</v>
      </c>
      <c r="BJ8" s="2" t="s">
        <v>3</v>
      </c>
      <c r="BK8" s="2" t="s">
        <v>0</v>
      </c>
      <c r="BL8" s="2" t="s">
        <v>2</v>
      </c>
      <c r="BM8" s="2" t="s">
        <v>3</v>
      </c>
      <c r="BN8" s="2" t="s">
        <v>0</v>
      </c>
      <c r="BO8" s="2" t="s">
        <v>2</v>
      </c>
      <c r="BP8" s="2" t="s">
        <v>3</v>
      </c>
      <c r="BQ8" s="2" t="s">
        <v>0</v>
      </c>
      <c r="BR8" s="2" t="s">
        <v>2</v>
      </c>
      <c r="BS8" s="2" t="s">
        <v>3</v>
      </c>
      <c r="BT8" s="2" t="s">
        <v>0</v>
      </c>
      <c r="BU8" s="2" t="s">
        <v>2</v>
      </c>
      <c r="BV8" s="2" t="s">
        <v>3</v>
      </c>
      <c r="BW8" s="2" t="s">
        <v>0</v>
      </c>
      <c r="BX8" s="2" t="s">
        <v>2</v>
      </c>
      <c r="BY8" s="2" t="s">
        <v>3</v>
      </c>
      <c r="BZ8" s="2" t="s">
        <v>0</v>
      </c>
      <c r="CA8" s="2" t="s">
        <v>2</v>
      </c>
      <c r="CB8" s="2" t="s">
        <v>3</v>
      </c>
      <c r="CC8" s="2" t="s">
        <v>0</v>
      </c>
      <c r="CD8" s="2" t="s">
        <v>2</v>
      </c>
      <c r="CE8" s="2" t="s">
        <v>3</v>
      </c>
      <c r="CF8" s="2" t="s">
        <v>0</v>
      </c>
      <c r="CG8" s="2" t="s">
        <v>2</v>
      </c>
      <c r="CH8" s="2" t="s">
        <v>3</v>
      </c>
      <c r="CI8" s="2" t="s">
        <v>0</v>
      </c>
      <c r="CJ8" s="2" t="s">
        <v>2</v>
      </c>
      <c r="CK8" s="2" t="s">
        <v>3</v>
      </c>
      <c r="CL8" s="2" t="s">
        <v>0</v>
      </c>
      <c r="CM8" s="2" t="s">
        <v>2</v>
      </c>
      <c r="CN8" s="2" t="s">
        <v>3</v>
      </c>
      <c r="CO8" s="2" t="s">
        <v>0</v>
      </c>
      <c r="CP8" s="2" t="s">
        <v>2</v>
      </c>
      <c r="CQ8" s="2" t="s">
        <v>3</v>
      </c>
      <c r="CR8" s="2" t="s">
        <v>0</v>
      </c>
      <c r="CS8" s="2" t="s">
        <v>2</v>
      </c>
      <c r="CT8" s="2" t="s">
        <v>3</v>
      </c>
      <c r="CU8" s="2" t="s">
        <v>0</v>
      </c>
      <c r="CV8" s="2" t="s">
        <v>2</v>
      </c>
      <c r="CW8" s="2" t="s">
        <v>3</v>
      </c>
      <c r="CX8" s="2" t="s">
        <v>0</v>
      </c>
      <c r="CY8" s="2" t="s">
        <v>2</v>
      </c>
      <c r="CZ8" s="2" t="s">
        <v>3</v>
      </c>
      <c r="DA8" s="2" t="s">
        <v>0</v>
      </c>
      <c r="DB8" s="2" t="s">
        <v>2</v>
      </c>
      <c r="DC8" s="2" t="s">
        <v>3</v>
      </c>
      <c r="DD8" s="2" t="s">
        <v>0</v>
      </c>
    </row>
    <row r="9" spans="1:108" s="8" customFormat="1" ht="28.5" x14ac:dyDescent="0.25">
      <c r="A9" s="17">
        <v>1</v>
      </c>
      <c r="B9" s="91" t="s">
        <v>23</v>
      </c>
      <c r="C9" s="7" t="s">
        <v>5</v>
      </c>
      <c r="D9" s="28">
        <v>1245604</v>
      </c>
      <c r="E9" s="28">
        <v>938513</v>
      </c>
      <c r="F9" s="28">
        <v>2184117</v>
      </c>
      <c r="G9" s="16">
        <v>1233715</v>
      </c>
      <c r="H9" s="16">
        <v>932090</v>
      </c>
      <c r="I9" s="16">
        <v>2165805</v>
      </c>
      <c r="J9" s="16">
        <v>1138293</v>
      </c>
      <c r="K9" s="16">
        <v>878486</v>
      </c>
      <c r="L9" s="16">
        <v>2016779</v>
      </c>
      <c r="M9" s="46">
        <f>+J9/G9*100</f>
        <v>92.265474603129576</v>
      </c>
      <c r="N9" s="46">
        <f t="shared" ref="N9:O9" si="0">+K9/H9*100</f>
        <v>94.249053203016871</v>
      </c>
      <c r="O9" s="46">
        <f t="shared" si="0"/>
        <v>93.119140458166825</v>
      </c>
      <c r="P9" s="16">
        <v>1138293</v>
      </c>
      <c r="Q9" s="16">
        <v>878486</v>
      </c>
      <c r="R9" s="16">
        <v>2016779</v>
      </c>
      <c r="S9" s="28">
        <v>723031</v>
      </c>
      <c r="T9" s="28">
        <f>U9-S9</f>
        <v>634109</v>
      </c>
      <c r="U9" s="28">
        <v>1357140</v>
      </c>
      <c r="V9" s="47">
        <f>+S9/P9*100</f>
        <v>63.518883099518305</v>
      </c>
      <c r="W9" s="47">
        <f t="shared" ref="W9:X9" si="1">+T9/Q9*100</f>
        <v>72.182026805208054</v>
      </c>
      <c r="X9" s="47">
        <f t="shared" si="1"/>
        <v>67.292449990802155</v>
      </c>
      <c r="Y9" s="28">
        <v>165047</v>
      </c>
      <c r="Z9" s="28">
        <v>160929</v>
      </c>
      <c r="AA9" s="28">
        <v>325976</v>
      </c>
      <c r="AB9" s="16">
        <v>161742</v>
      </c>
      <c r="AC9" s="16">
        <f>AD9-AB9</f>
        <v>158505</v>
      </c>
      <c r="AD9" s="16">
        <v>320247</v>
      </c>
      <c r="AE9" s="16">
        <v>126496</v>
      </c>
      <c r="AF9" s="16">
        <f>AG9-AE9</f>
        <v>130915</v>
      </c>
      <c r="AG9" s="16">
        <v>257411</v>
      </c>
      <c r="AH9" s="47">
        <f>+AE9/AB9*100</f>
        <v>78.208504902870004</v>
      </c>
      <c r="AI9" s="47">
        <f t="shared" ref="AI9:AJ9" si="2">+AF9/AC9*100</f>
        <v>82.593609034415323</v>
      </c>
      <c r="AJ9" s="47">
        <f t="shared" si="2"/>
        <v>80.378895040390702</v>
      </c>
      <c r="AK9" s="16">
        <v>126496</v>
      </c>
      <c r="AL9" s="16">
        <f>AM9-AK9</f>
        <v>130915</v>
      </c>
      <c r="AM9" s="16">
        <v>257411</v>
      </c>
      <c r="AN9" s="28">
        <v>38544</v>
      </c>
      <c r="AO9" s="28">
        <f>AP9-AN9</f>
        <v>48521</v>
      </c>
      <c r="AP9" s="28">
        <v>87065</v>
      </c>
      <c r="AQ9" s="47">
        <f>+AN9/AK9*100</f>
        <v>30.470528712370353</v>
      </c>
      <c r="AR9" s="47">
        <f t="shared" ref="AR9:AR12" si="3">+AO9/AL9*100</f>
        <v>37.062979796050868</v>
      </c>
      <c r="AS9" s="47">
        <f t="shared" ref="AS9:AS12" si="4">+AP9/AM9*100</f>
        <v>33.823340882868251</v>
      </c>
      <c r="AT9" s="28">
        <v>9601</v>
      </c>
      <c r="AU9" s="28">
        <v>8531</v>
      </c>
      <c r="AV9" s="28">
        <v>18132</v>
      </c>
      <c r="AW9" s="16">
        <v>9489</v>
      </c>
      <c r="AX9" s="16">
        <v>8458</v>
      </c>
      <c r="AY9" s="16">
        <v>17947</v>
      </c>
      <c r="AZ9" s="16">
        <v>7469</v>
      </c>
      <c r="BA9" s="16">
        <v>7171</v>
      </c>
      <c r="BB9" s="16">
        <v>14640</v>
      </c>
      <c r="BC9" s="47">
        <f>+AZ9/AW9*100</f>
        <v>78.712193065654972</v>
      </c>
      <c r="BD9" s="47">
        <f t="shared" ref="BD9:BE9" si="5">+BA9/AX9*100</f>
        <v>84.78363679356822</v>
      </c>
      <c r="BE9" s="47">
        <f t="shared" si="5"/>
        <v>81.573522037109271</v>
      </c>
      <c r="BF9" s="16">
        <v>7469</v>
      </c>
      <c r="BG9" s="16">
        <v>7171</v>
      </c>
      <c r="BH9" s="16">
        <v>14640</v>
      </c>
      <c r="BI9" s="28">
        <v>3276</v>
      </c>
      <c r="BJ9" s="28">
        <f>BK9-BI9</f>
        <v>4087</v>
      </c>
      <c r="BK9" s="28">
        <v>7363</v>
      </c>
      <c r="BL9" s="47">
        <f>+BI9/BF9*100</f>
        <v>43.861293345829431</v>
      </c>
      <c r="BM9" s="47">
        <f t="shared" ref="BM9:BM15" si="6">+BJ9/BG9*100</f>
        <v>56.993445823455581</v>
      </c>
      <c r="BN9" s="47">
        <f t="shared" ref="BN9:BN15" si="7">+BK9/BH9*100</f>
        <v>50.293715846994537</v>
      </c>
      <c r="BO9" s="28">
        <v>983582</v>
      </c>
      <c r="BP9" s="28">
        <v>697543</v>
      </c>
      <c r="BQ9" s="28">
        <v>1681125</v>
      </c>
      <c r="BR9" s="16">
        <v>975805</v>
      </c>
      <c r="BS9" s="16">
        <v>694034</v>
      </c>
      <c r="BT9" s="16">
        <v>1669839</v>
      </c>
      <c r="BU9" s="16">
        <v>920062</v>
      </c>
      <c r="BV9" s="16">
        <v>670723</v>
      </c>
      <c r="BW9" s="16">
        <v>1590785</v>
      </c>
      <c r="BX9" s="47">
        <f t="shared" ref="BX9:BX12" si="8">+BU9/BR9*100</f>
        <v>94.287485716920898</v>
      </c>
      <c r="BY9" s="47">
        <f t="shared" ref="BY9:BY12" si="9">+BV9/BS9*100</f>
        <v>96.641230833071575</v>
      </c>
      <c r="BZ9" s="47">
        <f t="shared" ref="BZ9:BZ12" si="10">+BW9/BT9*100</f>
        <v>95.265771131228817</v>
      </c>
      <c r="CA9" s="16">
        <v>920062</v>
      </c>
      <c r="CB9" s="16">
        <v>670723</v>
      </c>
      <c r="CC9" s="16">
        <v>1590785</v>
      </c>
      <c r="CD9" s="28">
        <v>622065</v>
      </c>
      <c r="CE9" s="28">
        <f>CF9-CD9</f>
        <v>528178</v>
      </c>
      <c r="CF9" s="28">
        <v>1150243</v>
      </c>
      <c r="CG9" s="47">
        <f t="shared" ref="CG9:CG12" si="11">+CD9/CA9*100</f>
        <v>67.611204462307967</v>
      </c>
      <c r="CH9" s="47">
        <f t="shared" ref="CH9:CH12" si="12">+CE9/CB9*100</f>
        <v>78.747560468330448</v>
      </c>
      <c r="CI9" s="47">
        <f t="shared" ref="CI9:CI12" si="13">+CF9/CC9*100</f>
        <v>72.30662848845067</v>
      </c>
      <c r="CJ9" s="28">
        <v>87374</v>
      </c>
      <c r="CK9" s="28">
        <v>71510</v>
      </c>
      <c r="CL9" s="28">
        <v>158884</v>
      </c>
      <c r="CM9" s="16">
        <v>86679</v>
      </c>
      <c r="CN9" s="16">
        <v>71093</v>
      </c>
      <c r="CO9" s="16">
        <f>CM9+CN9</f>
        <v>157772</v>
      </c>
      <c r="CP9" s="16">
        <v>84266</v>
      </c>
      <c r="CQ9" s="28">
        <v>69677</v>
      </c>
      <c r="CR9" s="16">
        <f>CP9+CQ9</f>
        <v>153943</v>
      </c>
      <c r="CS9" s="47">
        <f t="shared" ref="CS9" si="14">+CP9/CM9*100</f>
        <v>97.216165391848079</v>
      </c>
      <c r="CT9" s="47">
        <f t="shared" ref="CT9" si="15">+CQ9/CN9*100</f>
        <v>98.008242724318848</v>
      </c>
      <c r="CU9" s="47">
        <f t="shared" ref="CU9" si="16">+CR9/CO9*100</f>
        <v>97.573080140962915</v>
      </c>
      <c r="CV9" s="16">
        <v>84266</v>
      </c>
      <c r="CW9" s="28">
        <v>69677</v>
      </c>
      <c r="CX9" s="16">
        <f>CV9+CW9</f>
        <v>153943</v>
      </c>
      <c r="CY9" s="28">
        <v>59146</v>
      </c>
      <c r="CZ9" s="28">
        <v>53323</v>
      </c>
      <c r="DA9" s="28">
        <f>CY9+CZ9</f>
        <v>112469</v>
      </c>
      <c r="DB9" s="47">
        <f t="shared" ref="DB9" si="17">+CY9/CV9*100</f>
        <v>70.189637576246639</v>
      </c>
      <c r="DC9" s="47">
        <f t="shared" ref="DC9" si="18">+CZ9/CW9*100</f>
        <v>76.528840219871697</v>
      </c>
      <c r="DD9" s="47">
        <f t="shared" ref="DD9" si="19">+DA9/CX9*100</f>
        <v>73.058859447977497</v>
      </c>
    </row>
    <row r="10" spans="1:108" s="8" customFormat="1" ht="28.5" x14ac:dyDescent="0.25">
      <c r="A10" s="17">
        <v>2</v>
      </c>
      <c r="B10" s="92"/>
      <c r="C10" s="7" t="s">
        <v>70</v>
      </c>
      <c r="D10" s="29">
        <v>128746</v>
      </c>
      <c r="E10" s="29">
        <v>109752</v>
      </c>
      <c r="F10" s="30">
        <f>SUM(D10:E10)</f>
        <v>238498</v>
      </c>
      <c r="G10" s="29">
        <v>128131</v>
      </c>
      <c r="H10" s="29">
        <v>109500</v>
      </c>
      <c r="I10" s="30">
        <f>SUM(G10:H10)</f>
        <v>237631</v>
      </c>
      <c r="J10" s="29">
        <v>126476</v>
      </c>
      <c r="K10" s="29">
        <v>108641</v>
      </c>
      <c r="L10" s="30">
        <f>SUM(J10:K10)</f>
        <v>235117</v>
      </c>
      <c r="M10" s="46">
        <f t="shared" ref="M10:M50" si="20">+J10/G10*100</f>
        <v>98.708353169802777</v>
      </c>
      <c r="N10" s="46">
        <f t="shared" ref="N10:N50" si="21">+K10/H10*100</f>
        <v>99.215525114155255</v>
      </c>
      <c r="O10" s="46">
        <f t="shared" ref="O10:O50" si="22">+L10/I10*100</f>
        <v>98.942057223173734</v>
      </c>
      <c r="P10" s="29">
        <v>126476</v>
      </c>
      <c r="Q10" s="29">
        <v>108641</v>
      </c>
      <c r="R10" s="30">
        <f>SUM(P10:Q10)</f>
        <v>235117</v>
      </c>
      <c r="S10" s="29">
        <v>111613</v>
      </c>
      <c r="T10" s="29">
        <v>101342</v>
      </c>
      <c r="U10" s="30">
        <f>SUM(S10:T10)</f>
        <v>212955</v>
      </c>
      <c r="V10" s="47">
        <f t="shared" ref="V10:V50" si="23">+S10/P10*100</f>
        <v>88.248363325848374</v>
      </c>
      <c r="W10" s="47">
        <f t="shared" ref="W10:W50" si="24">+T10/Q10*100</f>
        <v>93.28154195929713</v>
      </c>
      <c r="X10" s="47">
        <f t="shared" ref="X10:X50" si="25">+U10/R10*100</f>
        <v>90.574054619614913</v>
      </c>
      <c r="Y10" s="28">
        <v>158</v>
      </c>
      <c r="Z10" s="28">
        <v>306</v>
      </c>
      <c r="AA10" s="30">
        <f>SUM(Y10:Z10)</f>
        <v>464</v>
      </c>
      <c r="AB10" s="28">
        <v>148</v>
      </c>
      <c r="AC10" s="28">
        <v>302</v>
      </c>
      <c r="AD10" s="30">
        <f>SUM(AB10:AC10)</f>
        <v>450</v>
      </c>
      <c r="AE10" s="28">
        <v>132</v>
      </c>
      <c r="AF10" s="28">
        <v>290</v>
      </c>
      <c r="AG10" s="30">
        <f>SUM(AE10:AF10)</f>
        <v>422</v>
      </c>
      <c r="AH10" s="47">
        <f t="shared" ref="AH10:AH12" si="26">+AE10/AB10*100</f>
        <v>89.189189189189193</v>
      </c>
      <c r="AI10" s="47">
        <f t="shared" ref="AI10:AI12" si="27">+AF10/AC10*100</f>
        <v>96.026490066225165</v>
      </c>
      <c r="AJ10" s="47">
        <f t="shared" ref="AJ10:AJ12" si="28">+AG10/AD10*100</f>
        <v>93.777777777777786</v>
      </c>
      <c r="AK10" s="28">
        <v>132</v>
      </c>
      <c r="AL10" s="28">
        <v>290</v>
      </c>
      <c r="AM10" s="30">
        <f>SUM(AK10:AL10)</f>
        <v>422</v>
      </c>
      <c r="AN10" s="28">
        <v>99</v>
      </c>
      <c r="AO10" s="28">
        <v>243</v>
      </c>
      <c r="AP10" s="30">
        <f>SUM(AN10:AO10)</f>
        <v>342</v>
      </c>
      <c r="AQ10" s="47">
        <f t="shared" ref="AQ10:AQ12" si="29">+AN10/AK10*100</f>
        <v>75</v>
      </c>
      <c r="AR10" s="47">
        <f t="shared" si="3"/>
        <v>83.793103448275858</v>
      </c>
      <c r="AS10" s="47">
        <f t="shared" si="4"/>
        <v>81.042654028436019</v>
      </c>
      <c r="AT10" s="28">
        <v>363</v>
      </c>
      <c r="AU10" s="28">
        <v>383</v>
      </c>
      <c r="AV10" s="30">
        <f>SUM(AT10:AU10)</f>
        <v>746</v>
      </c>
      <c r="AW10" s="16">
        <v>355</v>
      </c>
      <c r="AX10" s="16">
        <v>377</v>
      </c>
      <c r="AY10" s="30">
        <f>SUM(AW10:AX10)</f>
        <v>732</v>
      </c>
      <c r="AZ10" s="16">
        <v>339</v>
      </c>
      <c r="BA10" s="16">
        <v>377</v>
      </c>
      <c r="BB10" s="30">
        <f>SUM(AZ10:BA10)</f>
        <v>716</v>
      </c>
      <c r="BC10" s="47">
        <f t="shared" ref="BC10:BC15" si="30">+AZ10/AW10*100</f>
        <v>95.492957746478865</v>
      </c>
      <c r="BD10" s="47">
        <f t="shared" ref="BD10:BD15" si="31">+BA10/AX10*100</f>
        <v>100</v>
      </c>
      <c r="BE10" s="47">
        <f t="shared" ref="BE10:BE15" si="32">+BB10/AY10*100</f>
        <v>97.814207650273218</v>
      </c>
      <c r="BF10" s="16">
        <v>339</v>
      </c>
      <c r="BG10" s="16">
        <v>377</v>
      </c>
      <c r="BH10" s="30">
        <f>SUM(BF10:BG10)</f>
        <v>716</v>
      </c>
      <c r="BI10" s="16">
        <v>254</v>
      </c>
      <c r="BJ10" s="16">
        <v>345</v>
      </c>
      <c r="BK10" s="30">
        <f>SUM(BI10:BJ10)</f>
        <v>599</v>
      </c>
      <c r="BL10" s="47">
        <f t="shared" ref="BL10:BL15" si="33">+BI10/BF10*100</f>
        <v>74.926253687315636</v>
      </c>
      <c r="BM10" s="47">
        <f t="shared" si="6"/>
        <v>91.511936339522549</v>
      </c>
      <c r="BN10" s="47">
        <f t="shared" si="7"/>
        <v>83.659217877094974</v>
      </c>
      <c r="BO10" s="28">
        <v>128225</v>
      </c>
      <c r="BP10" s="28">
        <v>109063</v>
      </c>
      <c r="BQ10" s="30">
        <f>SUM(BO10:BP10)</f>
        <v>237288</v>
      </c>
      <c r="BR10" s="16">
        <v>127628</v>
      </c>
      <c r="BS10" s="16">
        <v>108821</v>
      </c>
      <c r="BT10" s="30">
        <f>SUM(BR10:BS10)</f>
        <v>236449</v>
      </c>
      <c r="BU10" s="16">
        <v>126005</v>
      </c>
      <c r="BV10" s="16">
        <v>107974</v>
      </c>
      <c r="BW10" s="30">
        <f>SUM(BU10:BV10)</f>
        <v>233979</v>
      </c>
      <c r="BX10" s="47">
        <f t="shared" si="8"/>
        <v>98.728335474974145</v>
      </c>
      <c r="BY10" s="47">
        <f t="shared" si="9"/>
        <v>99.22165758447359</v>
      </c>
      <c r="BZ10" s="47">
        <f t="shared" si="10"/>
        <v>98.955377269516902</v>
      </c>
      <c r="CA10" s="16">
        <v>126005</v>
      </c>
      <c r="CB10" s="16">
        <v>107974</v>
      </c>
      <c r="CC10" s="30">
        <f>SUM(CA10:CB10)</f>
        <v>233979</v>
      </c>
      <c r="CD10" s="16">
        <v>111260</v>
      </c>
      <c r="CE10" s="16">
        <v>100754</v>
      </c>
      <c r="CF10" s="30">
        <f>SUM(CD10:CE10)</f>
        <v>212014</v>
      </c>
      <c r="CG10" s="47">
        <f t="shared" si="11"/>
        <v>88.298083409388511</v>
      </c>
      <c r="CH10" s="47">
        <f t="shared" si="12"/>
        <v>93.313205030840763</v>
      </c>
      <c r="CI10" s="47">
        <f t="shared" si="13"/>
        <v>90.61240538680822</v>
      </c>
      <c r="CJ10" s="38"/>
      <c r="CK10" s="38"/>
      <c r="CL10" s="38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</row>
    <row r="11" spans="1:108" ht="28.5" x14ac:dyDescent="0.25">
      <c r="A11" s="17">
        <v>3</v>
      </c>
      <c r="B11" s="18" t="s">
        <v>24</v>
      </c>
      <c r="C11" s="7" t="s">
        <v>76</v>
      </c>
      <c r="D11" s="28">
        <v>434960</v>
      </c>
      <c r="E11" s="28">
        <v>386360</v>
      </c>
      <c r="F11" s="28">
        <v>821320</v>
      </c>
      <c r="G11" s="16">
        <v>429435</v>
      </c>
      <c r="H11" s="16">
        <v>381789</v>
      </c>
      <c r="I11" s="16">
        <v>811224</v>
      </c>
      <c r="J11" s="16">
        <v>279614</v>
      </c>
      <c r="K11" s="16">
        <v>276178</v>
      </c>
      <c r="L11" s="16">
        <v>555792</v>
      </c>
      <c r="M11" s="46">
        <f t="shared" si="20"/>
        <v>65.112065853970918</v>
      </c>
      <c r="N11" s="46">
        <f t="shared" si="21"/>
        <v>72.33786201278717</v>
      </c>
      <c r="O11" s="46">
        <f t="shared" si="22"/>
        <v>68.512765894500163</v>
      </c>
      <c r="P11" s="16">
        <v>279614</v>
      </c>
      <c r="Q11" s="16">
        <v>276178</v>
      </c>
      <c r="R11" s="16">
        <v>555792</v>
      </c>
      <c r="S11" s="16">
        <v>161064</v>
      </c>
      <c r="T11" s="16">
        <v>183288</v>
      </c>
      <c r="U11" s="16">
        <v>344352</v>
      </c>
      <c r="V11" s="47">
        <f t="shared" si="23"/>
        <v>57.602265980959466</v>
      </c>
      <c r="W11" s="47">
        <f t="shared" si="24"/>
        <v>66.365894459370409</v>
      </c>
      <c r="X11" s="47">
        <f t="shared" si="25"/>
        <v>61.956991104585889</v>
      </c>
      <c r="Y11" s="28">
        <v>289202</v>
      </c>
      <c r="Z11" s="28">
        <v>275460</v>
      </c>
      <c r="AA11" s="28">
        <v>564662</v>
      </c>
      <c r="AB11" s="16">
        <v>284650</v>
      </c>
      <c r="AC11" s="16">
        <v>271649</v>
      </c>
      <c r="AD11" s="16">
        <v>556299</v>
      </c>
      <c r="AE11" s="16">
        <v>158696</v>
      </c>
      <c r="AF11" s="16">
        <v>178643</v>
      </c>
      <c r="AG11" s="16">
        <v>337339</v>
      </c>
      <c r="AH11" s="47">
        <f t="shared" si="26"/>
        <v>55.751273493764273</v>
      </c>
      <c r="AI11" s="47">
        <f t="shared" si="27"/>
        <v>65.762436084800598</v>
      </c>
      <c r="AJ11" s="47">
        <f t="shared" si="28"/>
        <v>60.639871723659397</v>
      </c>
      <c r="AK11" s="16">
        <v>158696</v>
      </c>
      <c r="AL11" s="16">
        <v>178643</v>
      </c>
      <c r="AM11" s="16">
        <v>337339</v>
      </c>
      <c r="AN11" s="31">
        <v>65463</v>
      </c>
      <c r="AO11" s="31">
        <v>97961</v>
      </c>
      <c r="AP11" s="31">
        <v>163424</v>
      </c>
      <c r="AQ11" s="47">
        <f t="shared" si="29"/>
        <v>41.250567122044664</v>
      </c>
      <c r="AR11" s="47">
        <f t="shared" si="3"/>
        <v>54.836181658391311</v>
      </c>
      <c r="AS11" s="47">
        <f t="shared" si="4"/>
        <v>48.445036002359643</v>
      </c>
      <c r="AT11" s="28">
        <v>9321</v>
      </c>
      <c r="AU11" s="28">
        <v>10591</v>
      </c>
      <c r="AV11" s="28">
        <v>19912</v>
      </c>
      <c r="AW11" s="16">
        <v>9077</v>
      </c>
      <c r="AX11" s="16">
        <v>10370</v>
      </c>
      <c r="AY11" s="16">
        <v>19447</v>
      </c>
      <c r="AZ11" s="16">
        <v>4640</v>
      </c>
      <c r="BA11" s="16">
        <v>6587</v>
      </c>
      <c r="BB11" s="16">
        <v>11227</v>
      </c>
      <c r="BC11" s="47">
        <f t="shared" si="30"/>
        <v>51.118210862619804</v>
      </c>
      <c r="BD11" s="47">
        <f t="shared" si="31"/>
        <v>63.51976856316297</v>
      </c>
      <c r="BE11" s="47">
        <f t="shared" si="32"/>
        <v>57.731269604566258</v>
      </c>
      <c r="BF11" s="16">
        <v>4640</v>
      </c>
      <c r="BG11" s="16">
        <v>6587</v>
      </c>
      <c r="BH11" s="16">
        <v>11227</v>
      </c>
      <c r="BI11" s="34">
        <v>1836</v>
      </c>
      <c r="BJ11" s="34">
        <v>3578</v>
      </c>
      <c r="BK11" s="34">
        <v>5414</v>
      </c>
      <c r="BL11" s="47">
        <f t="shared" si="33"/>
        <v>39.568965517241381</v>
      </c>
      <c r="BM11" s="47">
        <f t="shared" si="6"/>
        <v>54.319113405192041</v>
      </c>
      <c r="BN11" s="47">
        <f t="shared" si="7"/>
        <v>48.22303375790505</v>
      </c>
      <c r="BO11" s="28">
        <v>136437</v>
      </c>
      <c r="BP11" s="28">
        <v>100309</v>
      </c>
      <c r="BQ11" s="28">
        <v>236746</v>
      </c>
      <c r="BR11" s="16">
        <v>135708</v>
      </c>
      <c r="BS11" s="16">
        <v>99770</v>
      </c>
      <c r="BT11" s="16">
        <v>235478</v>
      </c>
      <c r="BU11" s="16">
        <v>116278</v>
      </c>
      <c r="BV11" s="16">
        <v>90948</v>
      </c>
      <c r="BW11" s="16">
        <v>207226</v>
      </c>
      <c r="BX11" s="47">
        <f t="shared" si="8"/>
        <v>85.682494768178742</v>
      </c>
      <c r="BY11" s="47">
        <f t="shared" si="9"/>
        <v>91.157662624035282</v>
      </c>
      <c r="BZ11" s="47">
        <f t="shared" si="10"/>
        <v>88.002276221133187</v>
      </c>
      <c r="CA11" s="16">
        <v>116278</v>
      </c>
      <c r="CB11" s="16">
        <v>90948</v>
      </c>
      <c r="CC11" s="16">
        <v>207226</v>
      </c>
      <c r="CD11" s="34">
        <v>93765</v>
      </c>
      <c r="CE11" s="34">
        <v>81749</v>
      </c>
      <c r="CF11" s="34">
        <v>175514</v>
      </c>
      <c r="CG11" s="47">
        <f t="shared" si="11"/>
        <v>80.638641875505257</v>
      </c>
      <c r="CH11" s="47">
        <f t="shared" si="12"/>
        <v>89.885429036372429</v>
      </c>
      <c r="CI11" s="47">
        <f t="shared" si="13"/>
        <v>84.696900968025247</v>
      </c>
      <c r="CJ11" s="38"/>
      <c r="CK11" s="38"/>
      <c r="CL11" s="38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</row>
    <row r="12" spans="1:108" x14ac:dyDescent="0.25">
      <c r="A12" s="17">
        <v>4</v>
      </c>
      <c r="B12" s="17" t="s">
        <v>26</v>
      </c>
      <c r="C12" s="7" t="s">
        <v>144</v>
      </c>
      <c r="D12" s="31">
        <v>194063</v>
      </c>
      <c r="E12" s="31">
        <v>228140</v>
      </c>
      <c r="F12" s="31">
        <v>422203</v>
      </c>
      <c r="G12" s="31">
        <v>190765</v>
      </c>
      <c r="H12" s="31">
        <v>224559</v>
      </c>
      <c r="I12" s="31">
        <v>415324</v>
      </c>
      <c r="J12" s="31">
        <v>150680</v>
      </c>
      <c r="K12" s="31">
        <v>171730</v>
      </c>
      <c r="L12" s="31">
        <v>322410</v>
      </c>
      <c r="M12" s="46">
        <f t="shared" si="20"/>
        <v>78.98723560401541</v>
      </c>
      <c r="N12" s="46">
        <f t="shared" si="21"/>
        <v>76.47433413935758</v>
      </c>
      <c r="O12" s="46">
        <f t="shared" si="22"/>
        <v>77.628550240294331</v>
      </c>
      <c r="P12" s="31">
        <v>150680</v>
      </c>
      <c r="Q12" s="31">
        <v>171730</v>
      </c>
      <c r="R12" s="31">
        <v>322410</v>
      </c>
      <c r="S12" s="31">
        <v>46494</v>
      </c>
      <c r="T12" s="31">
        <v>48538</v>
      </c>
      <c r="U12" s="31">
        <v>95032</v>
      </c>
      <c r="V12" s="47">
        <f t="shared" si="23"/>
        <v>30.856118927528538</v>
      </c>
      <c r="W12" s="47">
        <f t="shared" si="24"/>
        <v>28.264135561637456</v>
      </c>
      <c r="X12" s="47">
        <f t="shared" si="25"/>
        <v>29.475512546136905</v>
      </c>
      <c r="Y12" s="28">
        <v>106290</v>
      </c>
      <c r="Z12" s="28">
        <v>131258</v>
      </c>
      <c r="AA12" s="28">
        <v>237548</v>
      </c>
      <c r="AB12" s="16">
        <v>105146</v>
      </c>
      <c r="AC12" s="16">
        <v>129550</v>
      </c>
      <c r="AD12" s="16">
        <v>234696</v>
      </c>
      <c r="AE12" s="16">
        <v>81663</v>
      </c>
      <c r="AF12" s="16">
        <v>98326</v>
      </c>
      <c r="AG12" s="16">
        <v>179989</v>
      </c>
      <c r="AH12" s="47">
        <f t="shared" si="26"/>
        <v>77.6662925836456</v>
      </c>
      <c r="AI12" s="47">
        <f t="shared" si="27"/>
        <v>75.898108838286376</v>
      </c>
      <c r="AJ12" s="47">
        <f t="shared" si="28"/>
        <v>76.690271670586625</v>
      </c>
      <c r="AK12" s="16">
        <v>81663</v>
      </c>
      <c r="AL12" s="16">
        <v>98326</v>
      </c>
      <c r="AM12" s="16">
        <v>179989</v>
      </c>
      <c r="AN12" s="16">
        <v>20061</v>
      </c>
      <c r="AO12" s="16">
        <v>22697</v>
      </c>
      <c r="AP12" s="16">
        <v>42758</v>
      </c>
      <c r="AQ12" s="47">
        <f t="shared" si="29"/>
        <v>24.56559274089857</v>
      </c>
      <c r="AR12" s="47">
        <f t="shared" si="3"/>
        <v>23.083416390374875</v>
      </c>
      <c r="AS12" s="47">
        <f t="shared" si="4"/>
        <v>23.755896193656277</v>
      </c>
      <c r="AT12" s="28">
        <v>46130</v>
      </c>
      <c r="AU12" s="28">
        <v>58348</v>
      </c>
      <c r="AV12" s="28">
        <v>104478</v>
      </c>
      <c r="AW12" s="16">
        <v>44566</v>
      </c>
      <c r="AX12" s="16">
        <v>56849</v>
      </c>
      <c r="AY12" s="16">
        <v>101415</v>
      </c>
      <c r="AZ12" s="16">
        <v>32667</v>
      </c>
      <c r="BA12" s="16">
        <v>40327</v>
      </c>
      <c r="BB12" s="16">
        <v>72994</v>
      </c>
      <c r="BC12" s="47">
        <f t="shared" si="30"/>
        <v>73.30027375129022</v>
      </c>
      <c r="BD12" s="47">
        <f t="shared" si="31"/>
        <v>70.937043747471378</v>
      </c>
      <c r="BE12" s="47">
        <f t="shared" si="32"/>
        <v>71.975546023763741</v>
      </c>
      <c r="BF12" s="16">
        <v>32667</v>
      </c>
      <c r="BG12" s="16">
        <v>40327</v>
      </c>
      <c r="BH12" s="16">
        <v>72994</v>
      </c>
      <c r="BI12" s="16">
        <v>6806</v>
      </c>
      <c r="BJ12" s="16">
        <v>7860</v>
      </c>
      <c r="BK12" s="16">
        <v>14666</v>
      </c>
      <c r="BL12" s="47">
        <f t="shared" si="33"/>
        <v>20.834481280803256</v>
      </c>
      <c r="BM12" s="47">
        <f t="shared" si="6"/>
        <v>19.490663823244972</v>
      </c>
      <c r="BN12" s="47">
        <f t="shared" si="7"/>
        <v>20.092062361289969</v>
      </c>
      <c r="BO12" s="28">
        <v>41643</v>
      </c>
      <c r="BP12" s="28">
        <v>38534</v>
      </c>
      <c r="BQ12" s="28">
        <v>80177</v>
      </c>
      <c r="BR12" s="16">
        <v>41053</v>
      </c>
      <c r="BS12" s="16">
        <v>38160</v>
      </c>
      <c r="BT12" s="16">
        <v>79213</v>
      </c>
      <c r="BU12" s="16">
        <v>36350</v>
      </c>
      <c r="BV12" s="16">
        <v>33077</v>
      </c>
      <c r="BW12" s="16">
        <v>69427</v>
      </c>
      <c r="BX12" s="47">
        <f t="shared" si="8"/>
        <v>88.544077168538223</v>
      </c>
      <c r="BY12" s="47">
        <f t="shared" si="9"/>
        <v>86.679769392033549</v>
      </c>
      <c r="BZ12" s="47">
        <f t="shared" si="10"/>
        <v>87.645967202353148</v>
      </c>
      <c r="CA12" s="16">
        <v>36350</v>
      </c>
      <c r="CB12" s="16">
        <v>33077</v>
      </c>
      <c r="CC12" s="16">
        <v>69427</v>
      </c>
      <c r="CD12" s="16">
        <v>19627</v>
      </c>
      <c r="CE12" s="16">
        <v>17981</v>
      </c>
      <c r="CF12" s="16">
        <v>37608</v>
      </c>
      <c r="CG12" s="47">
        <f t="shared" si="11"/>
        <v>53.994497936726269</v>
      </c>
      <c r="CH12" s="47">
        <f t="shared" si="12"/>
        <v>54.361036369682857</v>
      </c>
      <c r="CI12" s="47">
        <f t="shared" si="13"/>
        <v>54.169127284773936</v>
      </c>
      <c r="CJ12" s="38"/>
      <c r="CK12" s="38"/>
      <c r="CL12" s="38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</row>
    <row r="13" spans="1:108" s="8" customFormat="1" x14ac:dyDescent="0.25">
      <c r="A13" s="17">
        <v>5</v>
      </c>
      <c r="B13" s="91" t="s">
        <v>28</v>
      </c>
      <c r="C13" s="7" t="s">
        <v>158</v>
      </c>
      <c r="D13" s="20">
        <v>806201</v>
      </c>
      <c r="E13" s="20">
        <v>831215</v>
      </c>
      <c r="F13" s="20">
        <f>D13+E13</f>
        <v>1637416</v>
      </c>
      <c r="G13" s="20">
        <v>806201</v>
      </c>
      <c r="H13" s="20">
        <v>831215</v>
      </c>
      <c r="I13" s="20">
        <f>G13+H13</f>
        <v>1637416</v>
      </c>
      <c r="J13" s="20">
        <v>661892</v>
      </c>
      <c r="K13" s="20">
        <v>644046</v>
      </c>
      <c r="L13" s="20">
        <f>J13+K13</f>
        <v>1305938</v>
      </c>
      <c r="M13" s="46">
        <f t="shared" ref="M13" si="34">+J13/G13*100</f>
        <v>82.100121433736746</v>
      </c>
      <c r="N13" s="46">
        <f t="shared" ref="N13" si="35">+K13/H13*100</f>
        <v>77.482480465342903</v>
      </c>
      <c r="O13" s="46">
        <f t="shared" ref="O13" si="36">+L13/I13*100</f>
        <v>79.756030233001269</v>
      </c>
      <c r="P13" s="20">
        <v>661892</v>
      </c>
      <c r="Q13" s="20">
        <v>644046</v>
      </c>
      <c r="R13" s="20">
        <f>P13+Q13</f>
        <v>1305938</v>
      </c>
      <c r="S13" s="20">
        <v>274087</v>
      </c>
      <c r="T13" s="20">
        <v>200827</v>
      </c>
      <c r="U13" s="20">
        <f>S13+T13</f>
        <v>474914</v>
      </c>
      <c r="V13" s="47">
        <f t="shared" ref="V13:V14" si="37">+S13/P13*100</f>
        <v>41.409625739546634</v>
      </c>
      <c r="W13" s="47">
        <f t="shared" ref="W13:W14" si="38">+T13/Q13*100</f>
        <v>31.182089478080758</v>
      </c>
      <c r="X13" s="47">
        <f t="shared" ref="X13:X14" si="39">+U13/R13*100</f>
        <v>36.365738649154864</v>
      </c>
      <c r="Y13" s="20">
        <v>740157</v>
      </c>
      <c r="Z13" s="20">
        <v>778618</v>
      </c>
      <c r="AA13" s="20">
        <f>Y13+Z13</f>
        <v>1518775</v>
      </c>
      <c r="AB13" s="20">
        <v>740157</v>
      </c>
      <c r="AC13" s="20">
        <v>778618</v>
      </c>
      <c r="AD13" s="20">
        <f>AB13+AC13</f>
        <v>1518775</v>
      </c>
      <c r="AE13" s="20">
        <v>606979</v>
      </c>
      <c r="AF13" s="20">
        <v>602408</v>
      </c>
      <c r="AG13" s="20">
        <f>AE13+AF13</f>
        <v>1209387</v>
      </c>
      <c r="AH13" s="47">
        <f t="shared" ref="AH13" si="40">+AE13/AB13*100</f>
        <v>82.006790451215082</v>
      </c>
      <c r="AI13" s="47">
        <f t="shared" ref="AI13" si="41">+AF13/AC13*100</f>
        <v>77.368876650681074</v>
      </c>
      <c r="AJ13" s="47">
        <f t="shared" ref="AJ13" si="42">+AG13/AD13*100</f>
        <v>79.629108985860313</v>
      </c>
      <c r="AK13" s="20">
        <v>606979</v>
      </c>
      <c r="AL13" s="20">
        <v>602408</v>
      </c>
      <c r="AM13" s="20">
        <f>AK13+AL13</f>
        <v>1209387</v>
      </c>
      <c r="AN13" s="20">
        <v>244625</v>
      </c>
      <c r="AO13" s="20">
        <v>185171</v>
      </c>
      <c r="AP13" s="20">
        <f>AN13+AO13</f>
        <v>429796</v>
      </c>
      <c r="AQ13" s="47">
        <f t="shared" ref="AQ13" si="43">+AN13/AK13*100</f>
        <v>40.302053283556759</v>
      </c>
      <c r="AR13" s="47">
        <f t="shared" ref="AR13" si="44">+AO13/AL13*100</f>
        <v>30.738469608637338</v>
      </c>
      <c r="AS13" s="47">
        <f t="shared" ref="AS13" si="45">+AP13/AM13*100</f>
        <v>35.538334710063857</v>
      </c>
      <c r="AT13" s="20">
        <v>66044</v>
      </c>
      <c r="AU13" s="20">
        <v>52597</v>
      </c>
      <c r="AV13" s="20">
        <f>AT13+AU13</f>
        <v>118641</v>
      </c>
      <c r="AW13" s="20">
        <v>66044</v>
      </c>
      <c r="AX13" s="20">
        <v>52597</v>
      </c>
      <c r="AY13" s="20">
        <f>AW13+AX13</f>
        <v>118641</v>
      </c>
      <c r="AZ13" s="20">
        <v>54913</v>
      </c>
      <c r="BA13" s="20">
        <v>41638</v>
      </c>
      <c r="BB13" s="20">
        <f>AZ13+BA13</f>
        <v>96551</v>
      </c>
      <c r="BC13" s="47">
        <f t="shared" ref="BC13" si="46">+AZ13/AW13*100</f>
        <v>83.146084428562773</v>
      </c>
      <c r="BD13" s="47">
        <f t="shared" ref="BD13" si="47">+BA13/AX13*100</f>
        <v>79.164210886552468</v>
      </c>
      <c r="BE13" s="47">
        <f t="shared" ref="BE13" si="48">+BB13/AY13*100</f>
        <v>81.380804275081971</v>
      </c>
      <c r="BF13" s="20">
        <v>54913</v>
      </c>
      <c r="BG13" s="20">
        <v>41638</v>
      </c>
      <c r="BH13" s="20">
        <f>BF13+BG13</f>
        <v>96551</v>
      </c>
      <c r="BI13" s="20">
        <v>29462</v>
      </c>
      <c r="BJ13" s="19">
        <v>15656</v>
      </c>
      <c r="BK13" s="19">
        <f>BI13+BJ13</f>
        <v>45118</v>
      </c>
      <c r="BL13" s="47">
        <f t="shared" ref="BL13" si="49">+BI13/BF13*100</f>
        <v>53.652140658860382</v>
      </c>
      <c r="BM13" s="47">
        <f t="shared" ref="BM13" si="50">+BJ13/BG13*100</f>
        <v>37.600268985061724</v>
      </c>
      <c r="BN13" s="47">
        <f t="shared" ref="BN13" si="51">+BK13/BH13*100</f>
        <v>46.72970761566426</v>
      </c>
      <c r="BO13" s="38"/>
      <c r="BP13" s="38"/>
      <c r="BQ13" s="38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8"/>
      <c r="CK13" s="38"/>
      <c r="CL13" s="38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</row>
    <row r="14" spans="1:108" s="8" customFormat="1" x14ac:dyDescent="0.25">
      <c r="A14" s="17">
        <v>6</v>
      </c>
      <c r="B14" s="93"/>
      <c r="C14" s="7" t="s">
        <v>145</v>
      </c>
      <c r="D14" s="31">
        <v>8775</v>
      </c>
      <c r="E14" s="31">
        <v>9397</v>
      </c>
      <c r="F14" s="31">
        <f>SUM(D14:E14)</f>
        <v>18172</v>
      </c>
      <c r="G14" s="31">
        <v>8234</v>
      </c>
      <c r="H14" s="31">
        <v>8738</v>
      </c>
      <c r="I14" s="31">
        <f>SUM(G14:H14)</f>
        <v>16972</v>
      </c>
      <c r="J14" s="31">
        <v>6519</v>
      </c>
      <c r="K14" s="31">
        <v>7321</v>
      </c>
      <c r="L14" s="31">
        <f>SUM(J14:K14)</f>
        <v>13840</v>
      </c>
      <c r="M14" s="46">
        <f t="shared" si="20"/>
        <v>79.171726985669181</v>
      </c>
      <c r="N14" s="46">
        <f t="shared" si="21"/>
        <v>83.783474479285886</v>
      </c>
      <c r="O14" s="46">
        <f t="shared" si="22"/>
        <v>81.546075889700688</v>
      </c>
      <c r="P14" s="31">
        <v>6519</v>
      </c>
      <c r="Q14" s="31">
        <v>7321</v>
      </c>
      <c r="R14" s="31">
        <f>SUM(P14:Q14)</f>
        <v>13840</v>
      </c>
      <c r="S14" s="31">
        <v>2534</v>
      </c>
      <c r="T14" s="31">
        <v>1942</v>
      </c>
      <c r="U14" s="31">
        <f>SUM(S14:T14)</f>
        <v>4476</v>
      </c>
      <c r="V14" s="47">
        <f t="shared" si="37"/>
        <v>38.870992483509745</v>
      </c>
      <c r="W14" s="47">
        <f t="shared" si="38"/>
        <v>26.526430815462369</v>
      </c>
      <c r="X14" s="47">
        <f t="shared" si="39"/>
        <v>32.341040462427742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1">
        <v>8775</v>
      </c>
      <c r="AU14" s="31">
        <v>9397</v>
      </c>
      <c r="AV14" s="31">
        <f>SUM(AT14:AU14)</f>
        <v>18172</v>
      </c>
      <c r="AW14" s="31">
        <v>8234</v>
      </c>
      <c r="AX14" s="31">
        <v>8738</v>
      </c>
      <c r="AY14" s="31">
        <f>SUM(AW14:AX14)</f>
        <v>16972</v>
      </c>
      <c r="AZ14" s="31">
        <v>6519</v>
      </c>
      <c r="BA14" s="31">
        <v>7321</v>
      </c>
      <c r="BB14" s="31">
        <f>SUM(AZ14:BA14)</f>
        <v>13840</v>
      </c>
      <c r="BC14" s="47">
        <f t="shared" si="30"/>
        <v>79.171726985669181</v>
      </c>
      <c r="BD14" s="47">
        <f t="shared" si="31"/>
        <v>83.783474479285886</v>
      </c>
      <c r="BE14" s="47">
        <f t="shared" si="32"/>
        <v>81.546075889700688</v>
      </c>
      <c r="BF14" s="31">
        <v>6519</v>
      </c>
      <c r="BG14" s="31">
        <v>7321</v>
      </c>
      <c r="BH14" s="31">
        <f>SUM(BF14:BG14)</f>
        <v>13840</v>
      </c>
      <c r="BI14" s="31">
        <v>2534</v>
      </c>
      <c r="BJ14" s="31">
        <v>1942</v>
      </c>
      <c r="BK14" s="31">
        <f>SUM(BI14:BJ14)</f>
        <v>4476</v>
      </c>
      <c r="BL14" s="47">
        <f t="shared" si="33"/>
        <v>38.870992483509745</v>
      </c>
      <c r="BM14" s="47">
        <f t="shared" si="6"/>
        <v>26.526430815462369</v>
      </c>
      <c r="BN14" s="47">
        <f t="shared" si="7"/>
        <v>32.341040462427742</v>
      </c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</row>
    <row r="15" spans="1:108" s="10" customFormat="1" ht="30" customHeight="1" x14ac:dyDescent="0.25">
      <c r="A15" s="17">
        <v>7</v>
      </c>
      <c r="B15" s="92"/>
      <c r="C15" s="7" t="s">
        <v>146</v>
      </c>
      <c r="D15" s="31">
        <v>19600</v>
      </c>
      <c r="E15" s="31">
        <v>38764</v>
      </c>
      <c r="F15" s="31">
        <f>SUM(D15:E15)</f>
        <v>58364</v>
      </c>
      <c r="G15" s="31">
        <v>17197</v>
      </c>
      <c r="H15" s="31">
        <v>36349</v>
      </c>
      <c r="I15" s="31">
        <f>SUM(G15:H15)</f>
        <v>53546</v>
      </c>
      <c r="J15" s="31">
        <v>16934</v>
      </c>
      <c r="K15" s="31">
        <v>35972</v>
      </c>
      <c r="L15" s="31">
        <f>SUM(J15:K15)</f>
        <v>52906</v>
      </c>
      <c r="M15" s="46">
        <f t="shared" si="20"/>
        <v>98.470663487817646</v>
      </c>
      <c r="N15" s="46">
        <f t="shared" si="21"/>
        <v>98.962832540097395</v>
      </c>
      <c r="O15" s="46">
        <f t="shared" si="22"/>
        <v>98.804765995592575</v>
      </c>
      <c r="P15" s="31">
        <v>16934</v>
      </c>
      <c r="Q15" s="31">
        <v>35972</v>
      </c>
      <c r="R15" s="31">
        <f>SUM(P15:Q15)</f>
        <v>52906</v>
      </c>
      <c r="S15" s="31">
        <v>5993</v>
      </c>
      <c r="T15" s="31">
        <v>10800</v>
      </c>
      <c r="U15" s="31">
        <f>SUM(S15:T15)</f>
        <v>16793</v>
      </c>
      <c r="V15" s="47">
        <f t="shared" si="23"/>
        <v>35.390338963032953</v>
      </c>
      <c r="W15" s="47">
        <f t="shared" si="24"/>
        <v>30.023351495607699</v>
      </c>
      <c r="X15" s="47">
        <f t="shared" si="25"/>
        <v>31.741201376025401</v>
      </c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1">
        <v>8576</v>
      </c>
      <c r="AU15" s="31">
        <v>16374</v>
      </c>
      <c r="AV15" s="31">
        <f>SUM(AT15:AU15)</f>
        <v>24950</v>
      </c>
      <c r="AW15" s="31">
        <v>7560</v>
      </c>
      <c r="AX15" s="31">
        <v>15494</v>
      </c>
      <c r="AY15" s="31" t="s">
        <v>157</v>
      </c>
      <c r="AZ15" s="31">
        <v>7424</v>
      </c>
      <c r="BA15" s="31">
        <v>15324</v>
      </c>
      <c r="BB15" s="31">
        <f>SUM(AZ15:BA15)</f>
        <v>22748</v>
      </c>
      <c r="BC15" s="47">
        <f t="shared" si="30"/>
        <v>98.201058201058203</v>
      </c>
      <c r="BD15" s="47">
        <f t="shared" si="31"/>
        <v>98.902801084290687</v>
      </c>
      <c r="BE15" s="47" t="e">
        <f t="shared" si="32"/>
        <v>#VALUE!</v>
      </c>
      <c r="BF15" s="31">
        <v>7424</v>
      </c>
      <c r="BG15" s="31">
        <v>15324</v>
      </c>
      <c r="BH15" s="31">
        <f>SUM(BF15:BG15)</f>
        <v>22748</v>
      </c>
      <c r="BI15" s="31">
        <v>2777</v>
      </c>
      <c r="BJ15" s="31">
        <v>4862</v>
      </c>
      <c r="BK15" s="31">
        <f>SUM(BI15:BJ15)</f>
        <v>7639</v>
      </c>
      <c r="BL15" s="47">
        <f t="shared" si="33"/>
        <v>37.405711206896555</v>
      </c>
      <c r="BM15" s="47">
        <f t="shared" si="6"/>
        <v>31.728008352910468</v>
      </c>
      <c r="BN15" s="47">
        <f t="shared" si="7"/>
        <v>33.58097415157377</v>
      </c>
      <c r="BO15" s="31">
        <v>11024</v>
      </c>
      <c r="BP15" s="31">
        <v>22390</v>
      </c>
      <c r="BQ15" s="31">
        <f>SUM(BO15:BP15)</f>
        <v>33414</v>
      </c>
      <c r="BR15" s="31">
        <v>9637</v>
      </c>
      <c r="BS15" s="31">
        <v>20855</v>
      </c>
      <c r="BT15" s="31">
        <f>SUM(BR15:BS15)</f>
        <v>30492</v>
      </c>
      <c r="BU15" s="31">
        <v>9510</v>
      </c>
      <c r="BV15" s="31">
        <v>20648</v>
      </c>
      <c r="BW15" s="31">
        <f>SUM(BU15:BV15)</f>
        <v>30158</v>
      </c>
      <c r="BX15" s="47">
        <f t="shared" ref="BX15:BX16" si="52">+BU15/BR15*100</f>
        <v>98.682162498702922</v>
      </c>
      <c r="BY15" s="47">
        <f t="shared" ref="BY15:BY16" si="53">+BV15/BS15*100</f>
        <v>99.007432270438741</v>
      </c>
      <c r="BZ15" s="47">
        <f t="shared" ref="BZ15:BZ16" si="54">+BW15/BT15*100</f>
        <v>98.904630722812541</v>
      </c>
      <c r="CA15" s="31">
        <v>9510</v>
      </c>
      <c r="CB15" s="31">
        <v>20648</v>
      </c>
      <c r="CC15" s="31">
        <f>SUM(CA15:CB15)</f>
        <v>30158</v>
      </c>
      <c r="CD15" s="31">
        <v>3216</v>
      </c>
      <c r="CE15" s="31">
        <v>5938</v>
      </c>
      <c r="CF15" s="31">
        <f>SUM(CD15:CE15)</f>
        <v>9154</v>
      </c>
      <c r="CG15" s="47">
        <f t="shared" ref="CG15:CG16" si="55">+CD15/CA15*100</f>
        <v>33.81703470031546</v>
      </c>
      <c r="CH15" s="47">
        <f t="shared" ref="CH15:CH16" si="56">+CE15/CB15*100</f>
        <v>28.758233242929098</v>
      </c>
      <c r="CI15" s="47">
        <f t="shared" ref="CI15:CI16" si="57">+CF15/CC15*100</f>
        <v>30.353471715631009</v>
      </c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</row>
    <row r="16" spans="1:108" x14ac:dyDescent="0.25">
      <c r="A16" s="17">
        <v>8</v>
      </c>
      <c r="B16" s="91" t="s">
        <v>29</v>
      </c>
      <c r="C16" s="7" t="s">
        <v>68</v>
      </c>
      <c r="D16" s="31">
        <v>157466</v>
      </c>
      <c r="E16" s="31">
        <v>180103</v>
      </c>
      <c r="F16" s="31">
        <f>D16+E16</f>
        <v>337569</v>
      </c>
      <c r="G16" s="31">
        <v>152653</v>
      </c>
      <c r="H16" s="31">
        <v>177726</v>
      </c>
      <c r="I16" s="31">
        <f>G16+H16</f>
        <v>330379</v>
      </c>
      <c r="J16" s="31">
        <v>110360</v>
      </c>
      <c r="K16" s="31">
        <v>144063</v>
      </c>
      <c r="L16" s="31">
        <f>J16+K16</f>
        <v>254423</v>
      </c>
      <c r="M16" s="46">
        <f t="shared" si="20"/>
        <v>72.294681401610177</v>
      </c>
      <c r="N16" s="46">
        <f t="shared" si="21"/>
        <v>81.059045947132105</v>
      </c>
      <c r="O16" s="46">
        <f t="shared" si="22"/>
        <v>77.009434619028454</v>
      </c>
      <c r="P16" s="31">
        <v>110360</v>
      </c>
      <c r="Q16" s="31">
        <v>144063</v>
      </c>
      <c r="R16" s="31">
        <f>P16+Q16</f>
        <v>254423</v>
      </c>
      <c r="S16" s="31">
        <v>42407</v>
      </c>
      <c r="T16" s="31">
        <v>68033</v>
      </c>
      <c r="U16" s="31">
        <f>S16+T16</f>
        <v>110440</v>
      </c>
      <c r="V16" s="47">
        <f t="shared" si="23"/>
        <v>38.426060166727076</v>
      </c>
      <c r="W16" s="47">
        <f t="shared" si="24"/>
        <v>47.224478179685278</v>
      </c>
      <c r="X16" s="47">
        <f t="shared" si="25"/>
        <v>43.408025217845868</v>
      </c>
      <c r="Y16" s="31">
        <v>122986</v>
      </c>
      <c r="Z16" s="31">
        <v>151023</v>
      </c>
      <c r="AA16" s="31">
        <f>Y16+Z16</f>
        <v>274009</v>
      </c>
      <c r="AB16" s="31">
        <v>118854</v>
      </c>
      <c r="AC16" s="31">
        <v>148907</v>
      </c>
      <c r="AD16" s="31">
        <f>AB16+AC16</f>
        <v>267761</v>
      </c>
      <c r="AE16" s="31">
        <v>86437</v>
      </c>
      <c r="AF16" s="31">
        <v>120163</v>
      </c>
      <c r="AG16" s="31">
        <f>AE16+AF16</f>
        <v>206600</v>
      </c>
      <c r="AH16" s="47">
        <f t="shared" ref="AH16" si="58">+AE16/AB16*100</f>
        <v>72.725360526360078</v>
      </c>
      <c r="AI16" s="47">
        <f t="shared" ref="AI16" si="59">+AF16/AC16*100</f>
        <v>80.696676449058813</v>
      </c>
      <c r="AJ16" s="47">
        <f t="shared" ref="AJ16" si="60">+AG16/AD16*100</f>
        <v>77.158361374509354</v>
      </c>
      <c r="AK16" s="31">
        <v>86437</v>
      </c>
      <c r="AL16" s="31">
        <v>120163</v>
      </c>
      <c r="AM16" s="31">
        <f>AK16+AL16</f>
        <v>206600</v>
      </c>
      <c r="AN16" s="31">
        <v>30014</v>
      </c>
      <c r="AO16" s="31">
        <v>52349</v>
      </c>
      <c r="AP16" s="31">
        <f>AN16+AO16</f>
        <v>82363</v>
      </c>
      <c r="AQ16" s="47">
        <f t="shared" ref="AQ16" si="61">+AN16/AK16*100</f>
        <v>34.723555884632738</v>
      </c>
      <c r="AR16" s="47">
        <f t="shared" ref="AR16" si="62">+AO16/AL16*100</f>
        <v>43.564990887377981</v>
      </c>
      <c r="AS16" s="47">
        <f t="shared" ref="AS16" si="63">+AP16/AM16*100</f>
        <v>39.865924491771537</v>
      </c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1">
        <v>34480</v>
      </c>
      <c r="BP16" s="31">
        <v>29080</v>
      </c>
      <c r="BQ16" s="31">
        <f>BO16+BP16</f>
        <v>63560</v>
      </c>
      <c r="BR16" s="31">
        <v>33799</v>
      </c>
      <c r="BS16" s="31">
        <v>28819</v>
      </c>
      <c r="BT16" s="31">
        <f>BR16+BS16</f>
        <v>62618</v>
      </c>
      <c r="BU16" s="31">
        <v>23923</v>
      </c>
      <c r="BV16" s="31">
        <v>23900</v>
      </c>
      <c r="BW16" s="31">
        <f>BU16+BV16</f>
        <v>47823</v>
      </c>
      <c r="BX16" s="47">
        <f t="shared" si="52"/>
        <v>70.780200597650818</v>
      </c>
      <c r="BY16" s="47">
        <f t="shared" si="53"/>
        <v>82.93139942399111</v>
      </c>
      <c r="BZ16" s="47">
        <f t="shared" si="54"/>
        <v>76.372608515123446</v>
      </c>
      <c r="CA16" s="31">
        <v>23923</v>
      </c>
      <c r="CB16" s="31">
        <v>23900</v>
      </c>
      <c r="CC16" s="31">
        <f>CA16+CB16</f>
        <v>47823</v>
      </c>
      <c r="CD16" s="31">
        <v>12393</v>
      </c>
      <c r="CE16" s="31">
        <v>15684</v>
      </c>
      <c r="CF16" s="31">
        <f>CD16+CE16</f>
        <v>28077</v>
      </c>
      <c r="CG16" s="47">
        <f t="shared" si="55"/>
        <v>51.803703548886006</v>
      </c>
      <c r="CH16" s="47">
        <f t="shared" si="56"/>
        <v>65.623430962343093</v>
      </c>
      <c r="CI16" s="47">
        <f t="shared" si="57"/>
        <v>58.710244024841607</v>
      </c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</row>
    <row r="17" spans="1:108" s="10" customFormat="1" x14ac:dyDescent="0.25">
      <c r="A17" s="17">
        <v>9</v>
      </c>
      <c r="B17" s="93"/>
      <c r="C17" s="7" t="s">
        <v>16</v>
      </c>
      <c r="D17" s="31">
        <v>96</v>
      </c>
      <c r="E17" s="31">
        <v>74</v>
      </c>
      <c r="F17" s="31">
        <v>170</v>
      </c>
      <c r="G17" s="31">
        <v>83</v>
      </c>
      <c r="H17" s="31">
        <v>71</v>
      </c>
      <c r="I17" s="31">
        <v>154</v>
      </c>
      <c r="J17" s="31">
        <v>79</v>
      </c>
      <c r="K17" s="31">
        <v>71</v>
      </c>
      <c r="L17" s="31">
        <v>150</v>
      </c>
      <c r="M17" s="46">
        <f t="shared" si="20"/>
        <v>95.180722891566262</v>
      </c>
      <c r="N17" s="46">
        <f t="shared" si="21"/>
        <v>100</v>
      </c>
      <c r="O17" s="46">
        <f t="shared" si="22"/>
        <v>97.402597402597408</v>
      </c>
      <c r="P17" s="31">
        <v>79</v>
      </c>
      <c r="Q17" s="31">
        <v>71</v>
      </c>
      <c r="R17" s="31">
        <v>150</v>
      </c>
      <c r="S17" s="31">
        <v>22</v>
      </c>
      <c r="T17" s="31">
        <v>39</v>
      </c>
      <c r="U17" s="31">
        <v>61</v>
      </c>
      <c r="V17" s="47">
        <f t="shared" si="23"/>
        <v>27.848101265822784</v>
      </c>
      <c r="W17" s="47">
        <f t="shared" si="24"/>
        <v>54.929577464788736</v>
      </c>
      <c r="X17" s="47">
        <f t="shared" si="25"/>
        <v>40.666666666666664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</row>
    <row r="18" spans="1:108" ht="28.5" x14ac:dyDescent="0.25">
      <c r="A18" s="17">
        <v>10</v>
      </c>
      <c r="B18" s="92"/>
      <c r="C18" s="7" t="s">
        <v>67</v>
      </c>
      <c r="D18" s="31">
        <v>362</v>
      </c>
      <c r="E18" s="31">
        <v>289</v>
      </c>
      <c r="F18" s="31">
        <f>SUM(D18:E18)</f>
        <v>651</v>
      </c>
      <c r="G18" s="31">
        <v>348</v>
      </c>
      <c r="H18" s="31">
        <v>279</v>
      </c>
      <c r="I18" s="31">
        <f>SUM(G18:H18)</f>
        <v>627</v>
      </c>
      <c r="J18" s="31">
        <v>343</v>
      </c>
      <c r="K18" s="31">
        <v>279</v>
      </c>
      <c r="L18" s="31">
        <f>SUM(J18:K18)</f>
        <v>622</v>
      </c>
      <c r="M18" s="46">
        <f t="shared" ref="M18" si="64">+J18/G18*100</f>
        <v>98.563218390804593</v>
      </c>
      <c r="N18" s="46">
        <f t="shared" ref="N18" si="65">+K18/H18*100</f>
        <v>100</v>
      </c>
      <c r="O18" s="46">
        <f t="shared" ref="O18" si="66">+L18/I18*100</f>
        <v>99.202551834130787</v>
      </c>
      <c r="P18" s="31">
        <v>343</v>
      </c>
      <c r="Q18" s="31">
        <v>279</v>
      </c>
      <c r="R18" s="31">
        <f>SUM(P18:Q18)</f>
        <v>622</v>
      </c>
      <c r="S18" s="31">
        <v>207</v>
      </c>
      <c r="T18" s="31">
        <v>190</v>
      </c>
      <c r="U18" s="31">
        <f>SUM(S18:T18)</f>
        <v>397</v>
      </c>
      <c r="V18" s="47">
        <f t="shared" si="23"/>
        <v>60.349854227405253</v>
      </c>
      <c r="W18" s="47">
        <f t="shared" si="24"/>
        <v>68.100358422939067</v>
      </c>
      <c r="X18" s="47">
        <f t="shared" si="25"/>
        <v>63.826366559485528</v>
      </c>
      <c r="Y18" s="31">
        <v>5</v>
      </c>
      <c r="Z18" s="31">
        <v>0</v>
      </c>
      <c r="AA18" s="31">
        <v>5</v>
      </c>
      <c r="AB18" s="31">
        <v>5</v>
      </c>
      <c r="AC18" s="31">
        <v>0</v>
      </c>
      <c r="AD18" s="31">
        <v>5</v>
      </c>
      <c r="AE18" s="31">
        <v>5</v>
      </c>
      <c r="AF18" s="31">
        <v>0</v>
      </c>
      <c r="AG18" s="31">
        <v>5</v>
      </c>
      <c r="AH18" s="47">
        <f t="shared" ref="AH18" si="67">+AE18/AB18*100</f>
        <v>100</v>
      </c>
      <c r="AI18" s="33"/>
      <c r="AJ18" s="47">
        <f t="shared" ref="AJ18" si="68">+AG18/AD18*100</f>
        <v>100</v>
      </c>
      <c r="AK18" s="31">
        <v>5</v>
      </c>
      <c r="AL18" s="31">
        <v>0</v>
      </c>
      <c r="AM18" s="31">
        <v>5</v>
      </c>
      <c r="AN18" s="31">
        <v>5</v>
      </c>
      <c r="AO18" s="31">
        <v>0</v>
      </c>
      <c r="AP18" s="31">
        <v>5</v>
      </c>
      <c r="AQ18" s="47">
        <f t="shared" ref="AQ18:AQ23" si="69">+AN18/AK18*100</f>
        <v>100</v>
      </c>
      <c r="AR18" s="33"/>
      <c r="AS18" s="47">
        <f t="shared" ref="AS18:AS23" si="70">+AP18/AM18*100</f>
        <v>100</v>
      </c>
      <c r="AT18" s="31">
        <v>65</v>
      </c>
      <c r="AU18" s="31">
        <v>45</v>
      </c>
      <c r="AV18" s="31">
        <f>SUM(AT18:AU18)</f>
        <v>110</v>
      </c>
      <c r="AW18" s="31">
        <v>59</v>
      </c>
      <c r="AX18" s="31">
        <v>45</v>
      </c>
      <c r="AY18" s="31">
        <f>SUM(AW18:AX18)</f>
        <v>104</v>
      </c>
      <c r="AZ18" s="31">
        <v>58</v>
      </c>
      <c r="BA18" s="31">
        <v>45</v>
      </c>
      <c r="BB18" s="31">
        <f>SUM(AZ18:BA18)</f>
        <v>103</v>
      </c>
      <c r="BC18" s="47">
        <f t="shared" ref="BC18" si="71">+AZ18/AW18*100</f>
        <v>98.305084745762713</v>
      </c>
      <c r="BD18" s="47">
        <f t="shared" ref="BD18" si="72">+BA18/AX18*100</f>
        <v>100</v>
      </c>
      <c r="BE18" s="47">
        <f t="shared" ref="BE18" si="73">+BB18/AY18*100</f>
        <v>99.038461538461547</v>
      </c>
      <c r="BF18" s="31">
        <v>58</v>
      </c>
      <c r="BG18" s="31">
        <v>45</v>
      </c>
      <c r="BH18" s="31">
        <f>SUM(BF18:BG18)</f>
        <v>103</v>
      </c>
      <c r="BI18" s="31">
        <v>40</v>
      </c>
      <c r="BJ18" s="31">
        <v>38</v>
      </c>
      <c r="BK18" s="31">
        <f>SUM(BI18:BJ18)</f>
        <v>78</v>
      </c>
      <c r="BL18" s="47">
        <f t="shared" ref="BL18:BL20" si="74">+BI18/BF18*100</f>
        <v>68.965517241379317</v>
      </c>
      <c r="BM18" s="47">
        <f t="shared" ref="BM18:BM20" si="75">+BJ18/BG18*100</f>
        <v>84.444444444444443</v>
      </c>
      <c r="BN18" s="47">
        <f t="shared" ref="BN18:BN20" si="76">+BK18/BH18*100</f>
        <v>75.728155339805824</v>
      </c>
      <c r="BO18" s="31">
        <v>292</v>
      </c>
      <c r="BP18" s="31">
        <v>244</v>
      </c>
      <c r="BQ18" s="31">
        <f>SUM(BO18:BP18)</f>
        <v>536</v>
      </c>
      <c r="BR18" s="31">
        <v>284</v>
      </c>
      <c r="BS18" s="31">
        <v>234</v>
      </c>
      <c r="BT18" s="31">
        <f>SUM(BR18:BS18)</f>
        <v>518</v>
      </c>
      <c r="BU18" s="31">
        <v>280</v>
      </c>
      <c r="BV18" s="31">
        <v>234</v>
      </c>
      <c r="BW18" s="31">
        <f>SUM(BU18:BV18)</f>
        <v>514</v>
      </c>
      <c r="BX18" s="47">
        <f t="shared" ref="BX18" si="77">+BU18/BR18*100</f>
        <v>98.591549295774655</v>
      </c>
      <c r="BY18" s="47">
        <f t="shared" ref="BY18" si="78">+BV18/BS18*100</f>
        <v>100</v>
      </c>
      <c r="BZ18" s="47">
        <f t="shared" ref="BZ18" si="79">+BW18/BT18*100</f>
        <v>99.227799227799224</v>
      </c>
      <c r="CA18" s="31">
        <v>280</v>
      </c>
      <c r="CB18" s="31">
        <v>234</v>
      </c>
      <c r="CC18" s="31">
        <f>SUM(CA18:CB18)</f>
        <v>514</v>
      </c>
      <c r="CD18" s="31">
        <v>162</v>
      </c>
      <c r="CE18" s="31">
        <v>152</v>
      </c>
      <c r="CF18" s="31">
        <f>SUM(CD18:CE18)</f>
        <v>314</v>
      </c>
      <c r="CG18" s="47">
        <f t="shared" ref="CG18:CG23" si="80">+CD18/CA18*100</f>
        <v>57.857142857142861</v>
      </c>
      <c r="CH18" s="47">
        <f t="shared" ref="CH18:CH23" si="81">+CE18/CB18*100</f>
        <v>64.957264957264954</v>
      </c>
      <c r="CI18" s="47">
        <f t="shared" ref="CI18:CI23" si="82">+CF18/CC18*100</f>
        <v>61.089494163424128</v>
      </c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</row>
    <row r="19" spans="1:108" ht="28.5" x14ac:dyDescent="0.25">
      <c r="A19" s="17">
        <v>11</v>
      </c>
      <c r="B19" s="17" t="s">
        <v>30</v>
      </c>
      <c r="C19" s="7" t="s">
        <v>6</v>
      </c>
      <c r="D19" s="31">
        <v>10520</v>
      </c>
      <c r="E19" s="31">
        <v>10152</v>
      </c>
      <c r="F19" s="31">
        <f>+E19+D19</f>
        <v>20672</v>
      </c>
      <c r="G19" s="31">
        <v>10498</v>
      </c>
      <c r="H19" s="31">
        <v>10127</v>
      </c>
      <c r="I19" s="31">
        <f>G19+H19</f>
        <v>20625</v>
      </c>
      <c r="J19" s="31">
        <v>9908</v>
      </c>
      <c r="K19" s="31">
        <v>9708</v>
      </c>
      <c r="L19" s="31">
        <f>J19+K19</f>
        <v>19616</v>
      </c>
      <c r="M19" s="46">
        <f t="shared" si="20"/>
        <v>94.379881882263277</v>
      </c>
      <c r="N19" s="46">
        <f t="shared" si="21"/>
        <v>95.862545669991121</v>
      </c>
      <c r="O19" s="46">
        <f t="shared" si="22"/>
        <v>95.107878787878789</v>
      </c>
      <c r="P19" s="31">
        <v>9908</v>
      </c>
      <c r="Q19" s="31">
        <v>9708</v>
      </c>
      <c r="R19" s="31">
        <f>P19+Q19</f>
        <v>19616</v>
      </c>
      <c r="S19" s="31">
        <v>6442</v>
      </c>
      <c r="T19" s="31">
        <v>7532</v>
      </c>
      <c r="U19" s="31">
        <f>S19+T19</f>
        <v>13974</v>
      </c>
      <c r="V19" s="47">
        <f t="shared" si="23"/>
        <v>65.018167137666524</v>
      </c>
      <c r="W19" s="47">
        <f t="shared" si="24"/>
        <v>77.585496497733828</v>
      </c>
      <c r="X19" s="47">
        <f t="shared" si="25"/>
        <v>71.237765089722672</v>
      </c>
      <c r="Y19" s="31">
        <v>848</v>
      </c>
      <c r="Z19" s="31">
        <v>891</v>
      </c>
      <c r="AA19" s="31">
        <f>+Y19+Z19</f>
        <v>1739</v>
      </c>
      <c r="AB19" s="31">
        <v>847</v>
      </c>
      <c r="AC19" s="31">
        <v>887</v>
      </c>
      <c r="AD19" s="31">
        <f>AB19+AC19</f>
        <v>1734</v>
      </c>
      <c r="AE19" s="31">
        <v>818</v>
      </c>
      <c r="AF19" s="31">
        <v>851</v>
      </c>
      <c r="AG19" s="31">
        <f>AE19+AF19</f>
        <v>1669</v>
      </c>
      <c r="AH19" s="47">
        <f t="shared" ref="AH19:AH23" si="83">+AE19/AB19*100</f>
        <v>96.576151121605676</v>
      </c>
      <c r="AI19" s="47">
        <f t="shared" ref="AI19:AI23" si="84">+AF19/AC19*100</f>
        <v>95.94137542277339</v>
      </c>
      <c r="AJ19" s="47">
        <f t="shared" ref="AJ19:AJ23" si="85">+AG19/AD19*100</f>
        <v>96.251441753171861</v>
      </c>
      <c r="AK19" s="31">
        <v>818</v>
      </c>
      <c r="AL19" s="31">
        <v>851</v>
      </c>
      <c r="AM19" s="31">
        <f>AK19+AL19</f>
        <v>1669</v>
      </c>
      <c r="AN19" s="31">
        <v>438</v>
      </c>
      <c r="AO19" s="31">
        <v>613</v>
      </c>
      <c r="AP19" s="31">
        <f>AN19+AO19</f>
        <v>1051</v>
      </c>
      <c r="AQ19" s="47">
        <f t="shared" si="69"/>
        <v>53.545232273838629</v>
      </c>
      <c r="AR19" s="47">
        <f t="shared" ref="AR19:AR23" si="86">+AO19/AL19*100</f>
        <v>72.032902467685076</v>
      </c>
      <c r="AS19" s="47">
        <f t="shared" si="70"/>
        <v>62.971839424805275</v>
      </c>
      <c r="AT19" s="31">
        <v>9511</v>
      </c>
      <c r="AU19" s="31">
        <v>9156</v>
      </c>
      <c r="AV19" s="31">
        <f>+AT19+AU19</f>
        <v>18667</v>
      </c>
      <c r="AW19" s="31">
        <v>9490</v>
      </c>
      <c r="AX19" s="31">
        <v>9136</v>
      </c>
      <c r="AY19" s="31">
        <f>AW19+AX19</f>
        <v>18626</v>
      </c>
      <c r="AZ19" s="31">
        <v>8973</v>
      </c>
      <c r="BA19" s="31">
        <v>8762</v>
      </c>
      <c r="BB19" s="31">
        <f>AZ19+BA19</f>
        <v>17735</v>
      </c>
      <c r="BC19" s="47">
        <f t="shared" ref="BC19:BC20" si="87">+AZ19/AW19*100</f>
        <v>94.552160168598519</v>
      </c>
      <c r="BD19" s="47">
        <f t="shared" ref="BD19:BD20" si="88">+BA19/AX19*100</f>
        <v>95.906304728546417</v>
      </c>
      <c r="BE19" s="47">
        <f t="shared" ref="BE19:BE20" si="89">+BB19/AY19*100</f>
        <v>95.216364222055191</v>
      </c>
      <c r="BF19" s="31">
        <v>8973</v>
      </c>
      <c r="BG19" s="31">
        <v>8762</v>
      </c>
      <c r="BH19" s="31">
        <f>BF19+BG19</f>
        <v>17735</v>
      </c>
      <c r="BI19" s="31">
        <v>5935</v>
      </c>
      <c r="BJ19" s="31">
        <v>6840</v>
      </c>
      <c r="BK19" s="31">
        <f>BI19+BJ19</f>
        <v>12775</v>
      </c>
      <c r="BL19" s="47">
        <f t="shared" si="74"/>
        <v>66.142873063635349</v>
      </c>
      <c r="BM19" s="47">
        <f t="shared" si="75"/>
        <v>78.064368865555807</v>
      </c>
      <c r="BN19" s="47">
        <f t="shared" si="76"/>
        <v>72.032703693261908</v>
      </c>
      <c r="BO19" s="31">
        <v>75</v>
      </c>
      <c r="BP19" s="31">
        <v>85</v>
      </c>
      <c r="BQ19" s="31">
        <f>+BO19+BP19</f>
        <v>160</v>
      </c>
      <c r="BR19" s="31">
        <v>75</v>
      </c>
      <c r="BS19" s="31">
        <v>84</v>
      </c>
      <c r="BT19" s="31">
        <f>BR19+BS19</f>
        <v>159</v>
      </c>
      <c r="BU19" s="31">
        <v>75</v>
      </c>
      <c r="BV19" s="31">
        <v>84</v>
      </c>
      <c r="BW19" s="31">
        <f>BU19+BV19</f>
        <v>159</v>
      </c>
      <c r="BX19" s="47">
        <f t="shared" ref="BX19:BX23" si="90">+BU19/BR19*100</f>
        <v>100</v>
      </c>
      <c r="BY19" s="47">
        <f t="shared" ref="BY19:BY23" si="91">+BV19/BS19*100</f>
        <v>100</v>
      </c>
      <c r="BZ19" s="47">
        <f t="shared" ref="BZ19:BZ23" si="92">+BW19/BT19*100</f>
        <v>100</v>
      </c>
      <c r="CA19" s="31">
        <v>75</v>
      </c>
      <c r="CB19" s="31">
        <v>84</v>
      </c>
      <c r="CC19" s="31">
        <f>CA19+CB19</f>
        <v>159</v>
      </c>
      <c r="CD19" s="31">
        <v>66</v>
      </c>
      <c r="CE19" s="31">
        <v>77</v>
      </c>
      <c r="CF19" s="31">
        <f>CD19+CE19</f>
        <v>143</v>
      </c>
      <c r="CG19" s="47">
        <f t="shared" si="80"/>
        <v>88</v>
      </c>
      <c r="CH19" s="47">
        <f t="shared" si="81"/>
        <v>91.666666666666657</v>
      </c>
      <c r="CI19" s="47">
        <f t="shared" si="82"/>
        <v>89.937106918238996</v>
      </c>
      <c r="CJ19" s="31">
        <v>86</v>
      </c>
      <c r="CK19" s="31">
        <v>20</v>
      </c>
      <c r="CL19" s="31">
        <f>+CJ19+CK19</f>
        <v>106</v>
      </c>
      <c r="CM19" s="31">
        <v>86</v>
      </c>
      <c r="CN19" s="31">
        <v>20</v>
      </c>
      <c r="CO19" s="31">
        <f>CM19+CN19</f>
        <v>106</v>
      </c>
      <c r="CP19" s="31">
        <v>42</v>
      </c>
      <c r="CQ19" s="31">
        <v>11</v>
      </c>
      <c r="CR19" s="31">
        <f>CP19+CQ19</f>
        <v>53</v>
      </c>
      <c r="CS19" s="47">
        <f t="shared" ref="CS19:CS20" si="93">+CP19/CM19*100</f>
        <v>48.837209302325576</v>
      </c>
      <c r="CT19" s="47">
        <f t="shared" ref="CT19:CT20" si="94">+CQ19/CN19*100</f>
        <v>55.000000000000007</v>
      </c>
      <c r="CU19" s="47">
        <f t="shared" ref="CU19:CU20" si="95">+CR19/CO19*100</f>
        <v>50</v>
      </c>
      <c r="CV19" s="31">
        <v>42</v>
      </c>
      <c r="CW19" s="31">
        <v>11</v>
      </c>
      <c r="CX19" s="31">
        <f>CV19+CW19</f>
        <v>53</v>
      </c>
      <c r="CY19" s="31">
        <v>3</v>
      </c>
      <c r="CZ19" s="31">
        <v>2</v>
      </c>
      <c r="DA19" s="31">
        <f>CY19+CZ19</f>
        <v>5</v>
      </c>
      <c r="DB19" s="47">
        <f t="shared" ref="DB19:DB20" si="96">+CY19/CV19*100</f>
        <v>7.1428571428571423</v>
      </c>
      <c r="DC19" s="47">
        <f t="shared" ref="DC19:DC20" si="97">+CZ19/CW19*100</f>
        <v>18.181818181818183</v>
      </c>
      <c r="DD19" s="47">
        <f t="shared" ref="DD19:DD20" si="98">+DA19/CX19*100</f>
        <v>9.433962264150944</v>
      </c>
    </row>
    <row r="20" spans="1:108" ht="28.5" x14ac:dyDescent="0.25">
      <c r="A20" s="17">
        <v>12</v>
      </c>
      <c r="B20" s="17" t="s">
        <v>31</v>
      </c>
      <c r="C20" s="7" t="s">
        <v>11</v>
      </c>
      <c r="D20" s="31">
        <v>467131</v>
      </c>
      <c r="E20" s="31">
        <v>391892</v>
      </c>
      <c r="F20" s="31">
        <v>859023</v>
      </c>
      <c r="G20" s="31">
        <v>460380</v>
      </c>
      <c r="H20" s="31">
        <v>382298</v>
      </c>
      <c r="I20" s="31">
        <v>842678</v>
      </c>
      <c r="J20" s="31">
        <v>253727</v>
      </c>
      <c r="K20" s="31">
        <v>249763</v>
      </c>
      <c r="L20" s="31">
        <v>503490</v>
      </c>
      <c r="M20" s="46">
        <f t="shared" si="20"/>
        <v>55.112515747860456</v>
      </c>
      <c r="N20" s="46">
        <f t="shared" si="21"/>
        <v>65.332018477732035</v>
      </c>
      <c r="O20" s="46">
        <f t="shared" si="22"/>
        <v>59.748800846824054</v>
      </c>
      <c r="P20" s="31">
        <v>253727</v>
      </c>
      <c r="Q20" s="31">
        <v>249763</v>
      </c>
      <c r="R20" s="31">
        <v>503490</v>
      </c>
      <c r="S20" s="31">
        <v>127112</v>
      </c>
      <c r="T20" s="31">
        <v>143734</v>
      </c>
      <c r="U20" s="31">
        <v>270846</v>
      </c>
      <c r="V20" s="47">
        <f t="shared" si="23"/>
        <v>50.097939911794967</v>
      </c>
      <c r="W20" s="47">
        <f t="shared" si="24"/>
        <v>57.548155651557678</v>
      </c>
      <c r="X20" s="47">
        <f t="shared" si="25"/>
        <v>53.793719835547869</v>
      </c>
      <c r="Y20" s="31">
        <v>29116</v>
      </c>
      <c r="Z20" s="31">
        <v>32225</v>
      </c>
      <c r="AA20" s="31">
        <v>61341</v>
      </c>
      <c r="AB20" s="31">
        <v>28311</v>
      </c>
      <c r="AC20" s="31">
        <v>30976</v>
      </c>
      <c r="AD20" s="31">
        <v>59287</v>
      </c>
      <c r="AE20" s="31">
        <v>13548</v>
      </c>
      <c r="AF20" s="31">
        <v>19351</v>
      </c>
      <c r="AG20" s="31">
        <v>32899</v>
      </c>
      <c r="AH20" s="47">
        <f t="shared" si="83"/>
        <v>47.854190950513939</v>
      </c>
      <c r="AI20" s="47">
        <f t="shared" si="84"/>
        <v>62.470945247933884</v>
      </c>
      <c r="AJ20" s="47">
        <f t="shared" si="85"/>
        <v>55.491085735490074</v>
      </c>
      <c r="AK20" s="31">
        <v>13548</v>
      </c>
      <c r="AL20" s="31">
        <v>19351</v>
      </c>
      <c r="AM20" s="31">
        <v>32899</v>
      </c>
      <c r="AN20" s="31">
        <v>5249</v>
      </c>
      <c r="AO20" s="31">
        <v>9515</v>
      </c>
      <c r="AP20" s="31">
        <v>14764</v>
      </c>
      <c r="AQ20" s="47">
        <f t="shared" si="69"/>
        <v>38.743726011219373</v>
      </c>
      <c r="AR20" s="47">
        <f t="shared" si="86"/>
        <v>49.170585499457395</v>
      </c>
      <c r="AS20" s="47">
        <f t="shared" si="70"/>
        <v>44.876743973980972</v>
      </c>
      <c r="AT20" s="31">
        <v>285736</v>
      </c>
      <c r="AU20" s="31">
        <v>258895</v>
      </c>
      <c r="AV20" s="31">
        <v>544631</v>
      </c>
      <c r="AW20" s="31">
        <v>280746</v>
      </c>
      <c r="AX20" s="31">
        <v>251431</v>
      </c>
      <c r="AY20" s="31">
        <v>532177</v>
      </c>
      <c r="AZ20" s="31">
        <v>132845</v>
      </c>
      <c r="BA20" s="31">
        <v>151187</v>
      </c>
      <c r="BB20" s="31">
        <v>284032</v>
      </c>
      <c r="BC20" s="47">
        <f t="shared" si="87"/>
        <v>47.318572659984468</v>
      </c>
      <c r="BD20" s="47">
        <f t="shared" si="88"/>
        <v>60.130612374766834</v>
      </c>
      <c r="BE20" s="47">
        <f t="shared" si="89"/>
        <v>53.371716552951362</v>
      </c>
      <c r="BF20" s="31">
        <v>132845</v>
      </c>
      <c r="BG20" s="31">
        <v>151187</v>
      </c>
      <c r="BH20" s="31">
        <v>284032</v>
      </c>
      <c r="BI20" s="31">
        <v>52560</v>
      </c>
      <c r="BJ20" s="31">
        <v>76025</v>
      </c>
      <c r="BK20" s="31">
        <v>128585</v>
      </c>
      <c r="BL20" s="47">
        <f t="shared" si="74"/>
        <v>39.564906469946173</v>
      </c>
      <c r="BM20" s="47">
        <f t="shared" si="75"/>
        <v>50.285408136942991</v>
      </c>
      <c r="BN20" s="47">
        <f t="shared" si="76"/>
        <v>45.27130745831456</v>
      </c>
      <c r="BO20" s="31">
        <v>151111</v>
      </c>
      <c r="BP20" s="31">
        <v>99361</v>
      </c>
      <c r="BQ20" s="31">
        <v>250472</v>
      </c>
      <c r="BR20" s="31">
        <v>150180</v>
      </c>
      <c r="BS20" s="31">
        <v>98515</v>
      </c>
      <c r="BT20" s="31">
        <v>248695</v>
      </c>
      <c r="BU20" s="31">
        <v>106589</v>
      </c>
      <c r="BV20" s="31">
        <v>78280</v>
      </c>
      <c r="BW20" s="31">
        <v>184869</v>
      </c>
      <c r="BX20" s="47">
        <f t="shared" si="90"/>
        <v>70.974164336129974</v>
      </c>
      <c r="BY20" s="47">
        <f t="shared" si="91"/>
        <v>79.459980713596906</v>
      </c>
      <c r="BZ20" s="47">
        <f t="shared" si="92"/>
        <v>74.335631999034973</v>
      </c>
      <c r="CA20" s="31">
        <v>106589</v>
      </c>
      <c r="CB20" s="31">
        <v>78280</v>
      </c>
      <c r="CC20" s="31">
        <v>184869</v>
      </c>
      <c r="CD20" s="31">
        <v>68910</v>
      </c>
      <c r="CE20" s="31">
        <v>57661</v>
      </c>
      <c r="CF20" s="31">
        <v>126571</v>
      </c>
      <c r="CG20" s="47">
        <f t="shared" si="80"/>
        <v>64.650198425728732</v>
      </c>
      <c r="CH20" s="47">
        <f t="shared" si="81"/>
        <v>73.659938681655589</v>
      </c>
      <c r="CI20" s="47">
        <f t="shared" si="82"/>
        <v>68.465237546587048</v>
      </c>
      <c r="CJ20" s="31">
        <v>1168</v>
      </c>
      <c r="CK20" s="31">
        <v>1411</v>
      </c>
      <c r="CL20" s="31">
        <v>2579</v>
      </c>
      <c r="CM20" s="31">
        <v>1143</v>
      </c>
      <c r="CN20" s="31">
        <v>1376</v>
      </c>
      <c r="CO20" s="31">
        <v>2519</v>
      </c>
      <c r="CP20" s="31">
        <v>745</v>
      </c>
      <c r="CQ20" s="31">
        <v>945</v>
      </c>
      <c r="CR20" s="31">
        <v>1690</v>
      </c>
      <c r="CS20" s="47">
        <f t="shared" si="93"/>
        <v>65.179352580927386</v>
      </c>
      <c r="CT20" s="47">
        <f t="shared" si="94"/>
        <v>68.677325581395351</v>
      </c>
      <c r="CU20" s="47">
        <f t="shared" si="95"/>
        <v>67.090115125049621</v>
      </c>
      <c r="CV20" s="31">
        <v>745</v>
      </c>
      <c r="CW20" s="31">
        <v>945</v>
      </c>
      <c r="CX20" s="31">
        <v>1690</v>
      </c>
      <c r="CY20" s="31">
        <v>393</v>
      </c>
      <c r="CZ20" s="31">
        <v>533</v>
      </c>
      <c r="DA20" s="31">
        <v>926</v>
      </c>
      <c r="DB20" s="47">
        <f t="shared" si="96"/>
        <v>52.75167785234899</v>
      </c>
      <c r="DC20" s="47">
        <f t="shared" si="97"/>
        <v>56.402116402116398</v>
      </c>
      <c r="DD20" s="47">
        <f t="shared" si="98"/>
        <v>54.792899408284022</v>
      </c>
    </row>
    <row r="21" spans="1:108" ht="24" customHeight="1" x14ac:dyDescent="0.25">
      <c r="A21" s="17">
        <v>13</v>
      </c>
      <c r="B21" s="17" t="s">
        <v>32</v>
      </c>
      <c r="C21" s="7" t="s">
        <v>12</v>
      </c>
      <c r="D21" s="31">
        <v>154002</v>
      </c>
      <c r="E21" s="31">
        <v>140339</v>
      </c>
      <c r="F21" s="31">
        <v>294341</v>
      </c>
      <c r="G21" s="31">
        <v>149552</v>
      </c>
      <c r="H21" s="31">
        <v>137025</v>
      </c>
      <c r="I21" s="31">
        <f>H21+G21</f>
        <v>286577</v>
      </c>
      <c r="J21" s="31">
        <v>93838</v>
      </c>
      <c r="K21" s="31">
        <v>97179</v>
      </c>
      <c r="L21" s="31">
        <f>K21+J21</f>
        <v>191017</v>
      </c>
      <c r="M21" s="46">
        <f t="shared" si="20"/>
        <v>62.746068257194821</v>
      </c>
      <c r="N21" s="46">
        <f t="shared" si="21"/>
        <v>70.92063492063491</v>
      </c>
      <c r="O21" s="46">
        <f t="shared" si="22"/>
        <v>66.654686175094298</v>
      </c>
      <c r="P21" s="31">
        <v>93838</v>
      </c>
      <c r="Q21" s="31">
        <v>97179</v>
      </c>
      <c r="R21" s="31">
        <f>Q21+P21</f>
        <v>191017</v>
      </c>
      <c r="S21" s="31">
        <v>67890</v>
      </c>
      <c r="T21" s="31">
        <v>79038</v>
      </c>
      <c r="U21" s="31">
        <f>T21+S21</f>
        <v>146928</v>
      </c>
      <c r="V21" s="47">
        <f t="shared" si="23"/>
        <v>72.348089260214408</v>
      </c>
      <c r="W21" s="47">
        <f t="shared" si="24"/>
        <v>81.332386626740345</v>
      </c>
      <c r="X21" s="47">
        <f t="shared" si="25"/>
        <v>76.918808273609159</v>
      </c>
      <c r="Y21" s="31">
        <v>76476</v>
      </c>
      <c r="Z21" s="31">
        <v>87370</v>
      </c>
      <c r="AA21" s="31">
        <f>Z21+Y21</f>
        <v>163846</v>
      </c>
      <c r="AB21" s="31">
        <v>75874</v>
      </c>
      <c r="AC21" s="31">
        <v>86760</v>
      </c>
      <c r="AD21" s="31">
        <f>AC21+AB21</f>
        <v>162634</v>
      </c>
      <c r="AE21" s="31">
        <v>39757</v>
      </c>
      <c r="AF21" s="31">
        <v>54344</v>
      </c>
      <c r="AG21" s="31">
        <f>AF21+AE21</f>
        <v>94101</v>
      </c>
      <c r="AH21" s="47">
        <f t="shared" si="83"/>
        <v>52.398713656852145</v>
      </c>
      <c r="AI21" s="47">
        <f t="shared" si="84"/>
        <v>62.63715998155832</v>
      </c>
      <c r="AJ21" s="47">
        <f t="shared" si="85"/>
        <v>57.86059495554435</v>
      </c>
      <c r="AK21" s="31">
        <v>39757</v>
      </c>
      <c r="AL21" s="31">
        <v>54344</v>
      </c>
      <c r="AM21" s="31">
        <f>AL21+AK21</f>
        <v>94101</v>
      </c>
      <c r="AN21" s="31">
        <v>22255</v>
      </c>
      <c r="AO21" s="31">
        <v>39170</v>
      </c>
      <c r="AP21" s="31">
        <f>AO21+AN21</f>
        <v>61425</v>
      </c>
      <c r="AQ21" s="47">
        <f t="shared" si="69"/>
        <v>55.97756369947431</v>
      </c>
      <c r="AR21" s="47">
        <f t="shared" si="86"/>
        <v>72.07787428234947</v>
      </c>
      <c r="AS21" s="47">
        <f t="shared" si="70"/>
        <v>65.275608123186785</v>
      </c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1">
        <v>77526</v>
      </c>
      <c r="BP21" s="31">
        <v>52969</v>
      </c>
      <c r="BQ21" s="31">
        <f>BP21+BO21</f>
        <v>130495</v>
      </c>
      <c r="BR21" s="31">
        <v>73678</v>
      </c>
      <c r="BS21" s="31">
        <v>50265</v>
      </c>
      <c r="BT21" s="31">
        <f>BS21+BR21</f>
        <v>123943</v>
      </c>
      <c r="BU21" s="31">
        <v>54081</v>
      </c>
      <c r="BV21" s="31">
        <v>42835</v>
      </c>
      <c r="BW21" s="31">
        <f>BV21+BU21</f>
        <v>96916</v>
      </c>
      <c r="BX21" s="47">
        <f t="shared" si="90"/>
        <v>73.401829582779115</v>
      </c>
      <c r="BY21" s="47">
        <f t="shared" si="91"/>
        <v>85.218342783248772</v>
      </c>
      <c r="BZ21" s="47">
        <f t="shared" si="92"/>
        <v>78.194008536181954</v>
      </c>
      <c r="CA21" s="31">
        <v>54081</v>
      </c>
      <c r="CB21" s="31">
        <v>42835</v>
      </c>
      <c r="CC21" s="31">
        <f>CB21+CA21</f>
        <v>96916</v>
      </c>
      <c r="CD21" s="31">
        <v>45635</v>
      </c>
      <c r="CE21" s="31">
        <v>39868</v>
      </c>
      <c r="CF21" s="31">
        <f>CE21+CD21</f>
        <v>85503</v>
      </c>
      <c r="CG21" s="47">
        <f t="shared" si="80"/>
        <v>84.38268523141214</v>
      </c>
      <c r="CH21" s="47">
        <f t="shared" si="81"/>
        <v>93.07342126765495</v>
      </c>
      <c r="CI21" s="47">
        <f t="shared" si="82"/>
        <v>88.223822691815585</v>
      </c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</row>
    <row r="22" spans="1:108" ht="30" customHeight="1" x14ac:dyDescent="0.25">
      <c r="A22" s="17">
        <v>14</v>
      </c>
      <c r="B22" s="18" t="s">
        <v>33</v>
      </c>
      <c r="C22" s="7" t="s">
        <v>147</v>
      </c>
      <c r="D22" s="31">
        <v>46886</v>
      </c>
      <c r="E22" s="31">
        <v>43753</v>
      </c>
      <c r="F22" s="31">
        <f>D22+E22</f>
        <v>90639</v>
      </c>
      <c r="G22" s="31">
        <v>46696</v>
      </c>
      <c r="H22" s="31">
        <v>43610</v>
      </c>
      <c r="I22" s="31">
        <f>G22+H22</f>
        <v>90306</v>
      </c>
      <c r="J22" s="31">
        <v>41047</v>
      </c>
      <c r="K22" s="31">
        <v>40168</v>
      </c>
      <c r="L22" s="31">
        <f>J22+K22</f>
        <v>81215</v>
      </c>
      <c r="M22" s="46">
        <f t="shared" si="20"/>
        <v>87.902604077437047</v>
      </c>
      <c r="N22" s="46">
        <f t="shared" si="21"/>
        <v>92.107314836046783</v>
      </c>
      <c r="O22" s="46">
        <f t="shared" si="22"/>
        <v>89.933116293491025</v>
      </c>
      <c r="P22" s="31">
        <v>41047</v>
      </c>
      <c r="Q22" s="31">
        <v>40168</v>
      </c>
      <c r="R22" s="31">
        <f>P22+Q22</f>
        <v>81215</v>
      </c>
      <c r="S22" s="31">
        <v>33161</v>
      </c>
      <c r="T22" s="31">
        <v>35944</v>
      </c>
      <c r="U22" s="31">
        <f>T22+S22</f>
        <v>69105</v>
      </c>
      <c r="V22" s="47">
        <f t="shared" si="23"/>
        <v>80.787877311374771</v>
      </c>
      <c r="W22" s="47">
        <f t="shared" si="24"/>
        <v>89.484166500697071</v>
      </c>
      <c r="X22" s="47">
        <f t="shared" si="25"/>
        <v>85.088961398756396</v>
      </c>
      <c r="Y22" s="31">
        <v>35121</v>
      </c>
      <c r="Z22" s="31">
        <v>34590</v>
      </c>
      <c r="AA22" s="31">
        <f>Y22+Z22</f>
        <v>69711</v>
      </c>
      <c r="AB22" s="31">
        <v>34968</v>
      </c>
      <c r="AC22" s="31">
        <v>34464</v>
      </c>
      <c r="AD22" s="31">
        <f>AB22+AC22</f>
        <v>69432</v>
      </c>
      <c r="AE22" s="31">
        <v>29709</v>
      </c>
      <c r="AF22" s="31">
        <v>31143</v>
      </c>
      <c r="AG22" s="31">
        <f>AE22+AF22</f>
        <v>60852</v>
      </c>
      <c r="AH22" s="47">
        <f t="shared" si="83"/>
        <v>84.960535346602612</v>
      </c>
      <c r="AI22" s="47">
        <f t="shared" si="84"/>
        <v>90.363857938718667</v>
      </c>
      <c r="AJ22" s="47">
        <f t="shared" si="85"/>
        <v>87.642585551330797</v>
      </c>
      <c r="AK22" s="31">
        <v>29709</v>
      </c>
      <c r="AL22" s="31">
        <v>31143</v>
      </c>
      <c r="AM22" s="31">
        <f>AK22+AL22</f>
        <v>60852</v>
      </c>
      <c r="AN22" s="31">
        <v>22524</v>
      </c>
      <c r="AO22" s="31">
        <v>27072</v>
      </c>
      <c r="AP22" s="31">
        <f>AN22+AO22</f>
        <v>49596</v>
      </c>
      <c r="AQ22" s="47">
        <f t="shared" si="69"/>
        <v>75.815409471877203</v>
      </c>
      <c r="AR22" s="47">
        <f t="shared" si="86"/>
        <v>86.928041614488009</v>
      </c>
      <c r="AS22" s="47">
        <f t="shared" si="70"/>
        <v>81.50266219680536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1">
        <v>11765</v>
      </c>
      <c r="BP22" s="31">
        <v>9163</v>
      </c>
      <c r="BQ22" s="31">
        <f>BO22+BP22</f>
        <v>20928</v>
      </c>
      <c r="BR22" s="31">
        <v>11728</v>
      </c>
      <c r="BS22" s="31">
        <v>9146</v>
      </c>
      <c r="BT22" s="31">
        <f>BR22+BS22</f>
        <v>20874</v>
      </c>
      <c r="BU22" s="31">
        <v>11338</v>
      </c>
      <c r="BV22" s="31">
        <v>9025</v>
      </c>
      <c r="BW22" s="31">
        <f>BU22+BV22</f>
        <v>20363</v>
      </c>
      <c r="BX22" s="47">
        <f t="shared" si="90"/>
        <v>96.67462482946793</v>
      </c>
      <c r="BY22" s="47">
        <f t="shared" si="91"/>
        <v>98.677017275311613</v>
      </c>
      <c r="BZ22" s="47">
        <f t="shared" si="92"/>
        <v>97.55197853789403</v>
      </c>
      <c r="CA22" s="31">
        <v>11338</v>
      </c>
      <c r="CB22" s="31">
        <v>9025</v>
      </c>
      <c r="CC22" s="31">
        <f>CA22+CB22</f>
        <v>20363</v>
      </c>
      <c r="CD22" s="31">
        <v>10637</v>
      </c>
      <c r="CE22" s="31">
        <v>8872</v>
      </c>
      <c r="CF22" s="31">
        <f>CD22+CE22</f>
        <v>19509</v>
      </c>
      <c r="CG22" s="47">
        <f t="shared" si="80"/>
        <v>93.817251719880048</v>
      </c>
      <c r="CH22" s="47">
        <f t="shared" si="81"/>
        <v>98.304709141274245</v>
      </c>
      <c r="CI22" s="47">
        <f t="shared" si="82"/>
        <v>95.806118941216909</v>
      </c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</row>
    <row r="23" spans="1:108" ht="28.5" x14ac:dyDescent="0.25">
      <c r="A23" s="17">
        <v>15</v>
      </c>
      <c r="B23" s="18" t="s">
        <v>34</v>
      </c>
      <c r="C23" s="7" t="s">
        <v>148</v>
      </c>
      <c r="D23" s="31">
        <v>77420</v>
      </c>
      <c r="E23" s="31">
        <v>71281</v>
      </c>
      <c r="F23" s="31">
        <v>148701</v>
      </c>
      <c r="G23" s="31">
        <v>77420</v>
      </c>
      <c r="H23" s="31">
        <v>71281</v>
      </c>
      <c r="I23" s="31">
        <v>148701</v>
      </c>
      <c r="J23" s="31">
        <v>60701</v>
      </c>
      <c r="K23" s="31">
        <v>58313</v>
      </c>
      <c r="L23" s="31">
        <v>119014</v>
      </c>
      <c r="M23" s="46">
        <f t="shared" si="20"/>
        <v>78.404804959958668</v>
      </c>
      <c r="N23" s="46">
        <f t="shared" si="21"/>
        <v>81.807213703511451</v>
      </c>
      <c r="O23" s="46">
        <f t="shared" si="22"/>
        <v>80.035776491079417</v>
      </c>
      <c r="P23" s="31">
        <v>60701</v>
      </c>
      <c r="Q23" s="31">
        <v>58313</v>
      </c>
      <c r="R23" s="31">
        <v>119014</v>
      </c>
      <c r="S23" s="31">
        <v>41990</v>
      </c>
      <c r="T23" s="31">
        <v>43398</v>
      </c>
      <c r="U23" s="31">
        <v>85388</v>
      </c>
      <c r="V23" s="47">
        <f t="shared" si="23"/>
        <v>69.175137147658191</v>
      </c>
      <c r="W23" s="47">
        <f t="shared" si="24"/>
        <v>74.422512990242325</v>
      </c>
      <c r="X23" s="47">
        <f t="shared" si="25"/>
        <v>71.74618112154873</v>
      </c>
      <c r="Y23" s="31">
        <v>44084</v>
      </c>
      <c r="Z23" s="31">
        <v>43991</v>
      </c>
      <c r="AA23" s="31">
        <v>88075</v>
      </c>
      <c r="AB23" s="31">
        <v>44084</v>
      </c>
      <c r="AC23" s="31">
        <v>43991</v>
      </c>
      <c r="AD23" s="31">
        <v>88075</v>
      </c>
      <c r="AE23" s="31">
        <v>30612</v>
      </c>
      <c r="AF23" s="31">
        <v>32645</v>
      </c>
      <c r="AG23" s="31">
        <v>63257</v>
      </c>
      <c r="AH23" s="47">
        <f t="shared" si="83"/>
        <v>69.440159695127477</v>
      </c>
      <c r="AI23" s="47">
        <f t="shared" si="84"/>
        <v>74.208360801072942</v>
      </c>
      <c r="AJ23" s="47">
        <f t="shared" si="85"/>
        <v>71.821742832812944</v>
      </c>
      <c r="AK23" s="31">
        <v>30612</v>
      </c>
      <c r="AL23" s="31">
        <v>32645</v>
      </c>
      <c r="AM23" s="31">
        <v>63257</v>
      </c>
      <c r="AN23" s="31">
        <v>16720</v>
      </c>
      <c r="AO23" s="31">
        <v>19686</v>
      </c>
      <c r="AP23" s="31">
        <v>36406</v>
      </c>
      <c r="AQ23" s="47">
        <f t="shared" si="69"/>
        <v>54.619103619495625</v>
      </c>
      <c r="AR23" s="47">
        <f t="shared" si="86"/>
        <v>60.303262367897069</v>
      </c>
      <c r="AS23" s="47">
        <f t="shared" si="70"/>
        <v>57.552523831354627</v>
      </c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1">
        <v>33336</v>
      </c>
      <c r="BP23" s="31">
        <v>27290</v>
      </c>
      <c r="BQ23" s="31">
        <v>60626</v>
      </c>
      <c r="BR23" s="31">
        <v>33336</v>
      </c>
      <c r="BS23" s="31">
        <v>27290</v>
      </c>
      <c r="BT23" s="31">
        <v>60626</v>
      </c>
      <c r="BU23" s="31">
        <v>30089</v>
      </c>
      <c r="BV23" s="31">
        <v>25668</v>
      </c>
      <c r="BW23" s="31">
        <v>55757</v>
      </c>
      <c r="BX23" s="47">
        <f t="shared" si="90"/>
        <v>90.259779217662583</v>
      </c>
      <c r="BY23" s="47">
        <f t="shared" si="91"/>
        <v>94.056430927079518</v>
      </c>
      <c r="BZ23" s="47">
        <f t="shared" si="92"/>
        <v>91.968792267344043</v>
      </c>
      <c r="CA23" s="31">
        <v>30089</v>
      </c>
      <c r="CB23" s="31">
        <v>25668</v>
      </c>
      <c r="CC23" s="31">
        <v>55757</v>
      </c>
      <c r="CD23" s="31">
        <v>25270</v>
      </c>
      <c r="CE23" s="31">
        <v>23712</v>
      </c>
      <c r="CF23" s="31">
        <v>48982</v>
      </c>
      <c r="CG23" s="47">
        <f t="shared" si="80"/>
        <v>83.984180265213197</v>
      </c>
      <c r="CH23" s="47">
        <f t="shared" si="81"/>
        <v>92.379616643291257</v>
      </c>
      <c r="CI23" s="47">
        <f t="shared" si="82"/>
        <v>87.849059310938543</v>
      </c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</row>
    <row r="24" spans="1:108" ht="24" customHeight="1" x14ac:dyDescent="0.25">
      <c r="A24" s="17">
        <v>16</v>
      </c>
      <c r="B24" s="17" t="s">
        <v>35</v>
      </c>
      <c r="C24" s="7" t="s">
        <v>7</v>
      </c>
      <c r="D24" s="31">
        <v>231105</v>
      </c>
      <c r="E24" s="31">
        <v>252237</v>
      </c>
      <c r="F24" s="31">
        <v>483342</v>
      </c>
      <c r="G24" s="31">
        <v>198149</v>
      </c>
      <c r="H24" s="31">
        <v>219303</v>
      </c>
      <c r="I24" s="31">
        <v>417452</v>
      </c>
      <c r="J24" s="31">
        <v>189569</v>
      </c>
      <c r="K24" s="31">
        <v>210520</v>
      </c>
      <c r="L24" s="31">
        <v>400089</v>
      </c>
      <c r="M24" s="46">
        <f t="shared" si="20"/>
        <v>95.669925157331107</v>
      </c>
      <c r="N24" s="46">
        <f t="shared" si="21"/>
        <v>95.995038827558218</v>
      </c>
      <c r="O24" s="46">
        <f t="shared" si="22"/>
        <v>95.840719412052167</v>
      </c>
      <c r="P24" s="31">
        <v>189569</v>
      </c>
      <c r="Q24" s="31">
        <v>210520</v>
      </c>
      <c r="R24" s="31">
        <v>400089</v>
      </c>
      <c r="S24" s="31">
        <v>129827</v>
      </c>
      <c r="T24" s="31">
        <v>138315</v>
      </c>
      <c r="U24" s="31">
        <v>268142</v>
      </c>
      <c r="V24" s="47">
        <f t="shared" si="23"/>
        <v>68.485353617943872</v>
      </c>
      <c r="W24" s="47">
        <f t="shared" si="24"/>
        <v>65.701596047881438</v>
      </c>
      <c r="X24" s="47">
        <f t="shared" si="25"/>
        <v>67.020587919187975</v>
      </c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</row>
    <row r="25" spans="1:108" ht="27.75" customHeight="1" x14ac:dyDescent="0.25">
      <c r="A25" s="17">
        <v>17</v>
      </c>
      <c r="B25" s="17" t="s">
        <v>36</v>
      </c>
      <c r="C25" s="7" t="s">
        <v>149</v>
      </c>
      <c r="D25" s="31">
        <v>518938</v>
      </c>
      <c r="E25" s="31">
        <v>465027</v>
      </c>
      <c r="F25" s="31">
        <v>983965</v>
      </c>
      <c r="G25" s="31">
        <v>497102</v>
      </c>
      <c r="H25" s="31">
        <v>449780</v>
      </c>
      <c r="I25" s="31">
        <v>946882</v>
      </c>
      <c r="J25" s="31">
        <v>370640</v>
      </c>
      <c r="K25" s="31">
        <v>379317</v>
      </c>
      <c r="L25" s="31">
        <v>749957</v>
      </c>
      <c r="M25" s="46">
        <f t="shared" si="20"/>
        <v>74.56015063306927</v>
      </c>
      <c r="N25" s="46">
        <f t="shared" si="21"/>
        <v>84.333896571657249</v>
      </c>
      <c r="O25" s="46">
        <f t="shared" si="22"/>
        <v>79.202794012347894</v>
      </c>
      <c r="P25" s="31">
        <v>370640</v>
      </c>
      <c r="Q25" s="31">
        <v>379317</v>
      </c>
      <c r="R25" s="31">
        <v>749957</v>
      </c>
      <c r="S25" s="31">
        <v>254647</v>
      </c>
      <c r="T25" s="31">
        <v>308241</v>
      </c>
      <c r="U25" s="31">
        <v>562888</v>
      </c>
      <c r="V25" s="47">
        <f t="shared" si="23"/>
        <v>68.704672998057418</v>
      </c>
      <c r="W25" s="47">
        <f t="shared" si="24"/>
        <v>81.262110582968859</v>
      </c>
      <c r="X25" s="47">
        <f t="shared" si="25"/>
        <v>75.056036546095299</v>
      </c>
      <c r="Y25" s="31">
        <v>217909</v>
      </c>
      <c r="Z25" s="31">
        <v>213342</v>
      </c>
      <c r="AA25" s="31">
        <v>431251</v>
      </c>
      <c r="AB25" s="31">
        <v>205586</v>
      </c>
      <c r="AC25" s="31">
        <v>203924</v>
      </c>
      <c r="AD25" s="31">
        <v>409510</v>
      </c>
      <c r="AE25" s="31">
        <v>146903</v>
      </c>
      <c r="AF25" s="31">
        <v>168199</v>
      </c>
      <c r="AG25" s="31">
        <v>315102</v>
      </c>
      <c r="AH25" s="47">
        <f t="shared" ref="AH25" si="99">+AE25/AB25*100</f>
        <v>71.455741149689175</v>
      </c>
      <c r="AI25" s="47">
        <f t="shared" ref="AI25" si="100">+AF25/AC25*100</f>
        <v>82.481218493164121</v>
      </c>
      <c r="AJ25" s="47">
        <f t="shared" ref="AJ25" si="101">+AG25/AD25*100</f>
        <v>76.946106322189934</v>
      </c>
      <c r="AK25" s="31">
        <v>146903</v>
      </c>
      <c r="AL25" s="31">
        <v>168199</v>
      </c>
      <c r="AM25" s="31">
        <v>315102</v>
      </c>
      <c r="AN25" s="31">
        <v>95829</v>
      </c>
      <c r="AO25" s="31">
        <v>132512</v>
      </c>
      <c r="AP25" s="31">
        <v>228341</v>
      </c>
      <c r="AQ25" s="47">
        <f t="shared" ref="AQ25:AQ30" si="102">+AN25/AK25*100</f>
        <v>65.232840718024818</v>
      </c>
      <c r="AR25" s="47">
        <f t="shared" ref="AR25:AR30" si="103">+AO25/AL25*100</f>
        <v>78.782870290548686</v>
      </c>
      <c r="AS25" s="47">
        <f t="shared" ref="AS25:AS30" si="104">+AP25/AM25*100</f>
        <v>72.465741252039024</v>
      </c>
      <c r="AT25" s="31">
        <v>137044</v>
      </c>
      <c r="AU25" s="31">
        <v>125452</v>
      </c>
      <c r="AV25" s="31">
        <v>262496</v>
      </c>
      <c r="AW25" s="31">
        <v>130420</v>
      </c>
      <c r="AX25" s="31">
        <v>121397</v>
      </c>
      <c r="AY25" s="31">
        <v>251817</v>
      </c>
      <c r="AZ25" s="31">
        <v>93456</v>
      </c>
      <c r="BA25" s="31">
        <v>100267</v>
      </c>
      <c r="BB25" s="31">
        <v>193723</v>
      </c>
      <c r="BC25" s="47">
        <f t="shared" ref="BC25:BC26" si="105">+AZ25/AW25*100</f>
        <v>71.657721208403629</v>
      </c>
      <c r="BD25" s="47">
        <f t="shared" ref="BD25:BD26" si="106">+BA25/AX25*100</f>
        <v>82.594298046903958</v>
      </c>
      <c r="BE25" s="47">
        <f t="shared" ref="BE25:BE26" si="107">+BB25/AY25*100</f>
        <v>76.930072234996047</v>
      </c>
      <c r="BF25" s="31">
        <v>93456</v>
      </c>
      <c r="BG25" s="31">
        <v>100267</v>
      </c>
      <c r="BH25" s="31">
        <v>193723</v>
      </c>
      <c r="BI25" s="31">
        <v>57420</v>
      </c>
      <c r="BJ25" s="31">
        <v>77877</v>
      </c>
      <c r="BK25" s="31">
        <v>135297</v>
      </c>
      <c r="BL25" s="47">
        <f t="shared" ref="BL25:BL26" si="108">+BI25/BF25*100</f>
        <v>61.440677966101696</v>
      </c>
      <c r="BM25" s="47">
        <f t="shared" ref="BM25:BM26" si="109">+BJ25/BG25*100</f>
        <v>77.669622108969051</v>
      </c>
      <c r="BN25" s="47">
        <f t="shared" ref="BN25:BN26" si="110">+BK25/BH25*100</f>
        <v>69.840442280988839</v>
      </c>
      <c r="BO25" s="31">
        <v>163985</v>
      </c>
      <c r="BP25" s="31">
        <v>126233</v>
      </c>
      <c r="BQ25" s="31">
        <v>290218</v>
      </c>
      <c r="BR25" s="31">
        <v>161096</v>
      </c>
      <c r="BS25" s="31">
        <v>124459</v>
      </c>
      <c r="BT25" s="31">
        <v>285555</v>
      </c>
      <c r="BU25" s="31">
        <v>130281</v>
      </c>
      <c r="BV25" s="31">
        <v>110851</v>
      </c>
      <c r="BW25" s="31">
        <v>241132</v>
      </c>
      <c r="BX25" s="47">
        <f t="shared" ref="BX25:BX30" si="111">+BU25/BR25*100</f>
        <v>80.87165416894274</v>
      </c>
      <c r="BY25" s="47">
        <f t="shared" ref="BY25:BY30" si="112">+BV25/BS25*100</f>
        <v>89.066278854883933</v>
      </c>
      <c r="BZ25" s="47">
        <f t="shared" ref="BZ25:BZ30" si="113">+BW25/BT25*100</f>
        <v>84.443277126998311</v>
      </c>
      <c r="CA25" s="31">
        <v>130281</v>
      </c>
      <c r="CB25" s="31">
        <v>110851</v>
      </c>
      <c r="CC25" s="31">
        <v>241132</v>
      </c>
      <c r="CD25" s="31">
        <v>101398</v>
      </c>
      <c r="CE25" s="31">
        <v>97852</v>
      </c>
      <c r="CF25" s="31">
        <v>199250</v>
      </c>
      <c r="CG25" s="47">
        <f t="shared" ref="CG25:CG30" si="114">+CD25/CA25*100</f>
        <v>77.830228506075329</v>
      </c>
      <c r="CH25" s="47">
        <f t="shared" ref="CH25:CH30" si="115">+CE25/CB25*100</f>
        <v>88.273448142100648</v>
      </c>
      <c r="CI25" s="47">
        <f t="shared" ref="CI25:CI30" si="116">+CF25/CC25*100</f>
        <v>82.631090025380288</v>
      </c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</row>
    <row r="26" spans="1:108" ht="24.75" customHeight="1" x14ac:dyDescent="0.25">
      <c r="A26" s="17">
        <v>18</v>
      </c>
      <c r="B26" s="25" t="s">
        <v>37</v>
      </c>
      <c r="C26" s="7" t="s">
        <v>150</v>
      </c>
      <c r="D26" s="22">
        <v>213798</v>
      </c>
      <c r="E26" s="22">
        <v>205570</v>
      </c>
      <c r="F26" s="22">
        <v>419368</v>
      </c>
      <c r="G26" s="20">
        <v>213703</v>
      </c>
      <c r="H26" s="20">
        <v>205505</v>
      </c>
      <c r="I26" s="20">
        <v>419208</v>
      </c>
      <c r="J26" s="20">
        <v>213461</v>
      </c>
      <c r="K26" s="20">
        <v>205366</v>
      </c>
      <c r="L26" s="20">
        <v>418827</v>
      </c>
      <c r="M26" s="46">
        <f t="shared" si="20"/>
        <v>99.886758725895291</v>
      </c>
      <c r="N26" s="46">
        <f t="shared" si="21"/>
        <v>99.932361743023279</v>
      </c>
      <c r="O26" s="46">
        <f t="shared" si="22"/>
        <v>99.909114329879202</v>
      </c>
      <c r="P26" s="20">
        <v>213461</v>
      </c>
      <c r="Q26" s="20">
        <v>205366</v>
      </c>
      <c r="R26" s="20">
        <v>418827</v>
      </c>
      <c r="S26" s="20">
        <v>177629</v>
      </c>
      <c r="T26" s="20">
        <v>188564</v>
      </c>
      <c r="U26" s="20">
        <v>366193</v>
      </c>
      <c r="V26" s="47">
        <f t="shared" si="23"/>
        <v>83.213795494258903</v>
      </c>
      <c r="W26" s="47">
        <f t="shared" si="24"/>
        <v>91.818509392986186</v>
      </c>
      <c r="X26" s="47">
        <f t="shared" si="25"/>
        <v>87.432997395105858</v>
      </c>
      <c r="Y26" s="22">
        <v>72032</v>
      </c>
      <c r="Z26" s="22">
        <v>68676</v>
      </c>
      <c r="AA26" s="22">
        <v>140708</v>
      </c>
      <c r="AB26" s="20">
        <v>71990</v>
      </c>
      <c r="AC26" s="20">
        <v>68640</v>
      </c>
      <c r="AD26" s="20">
        <v>140630</v>
      </c>
      <c r="AE26" s="20">
        <v>71871</v>
      </c>
      <c r="AF26" s="20">
        <v>68584</v>
      </c>
      <c r="AG26" s="20">
        <v>140455</v>
      </c>
      <c r="AH26" s="47">
        <f t="shared" ref="AH26:AH30" si="117">+AE26/AB26*100</f>
        <v>99.834699263786646</v>
      </c>
      <c r="AI26" s="47">
        <f t="shared" ref="AI26:AI30" si="118">+AF26/AC26*100</f>
        <v>99.918414918414925</v>
      </c>
      <c r="AJ26" s="47">
        <f t="shared" ref="AJ26:AJ30" si="119">+AG26/AD26*100</f>
        <v>99.875559980089605</v>
      </c>
      <c r="AK26" s="20">
        <v>71871</v>
      </c>
      <c r="AL26" s="20">
        <v>68584</v>
      </c>
      <c r="AM26" s="20">
        <v>140455</v>
      </c>
      <c r="AN26" s="20">
        <v>56591</v>
      </c>
      <c r="AO26" s="20">
        <v>61126</v>
      </c>
      <c r="AP26" s="20">
        <v>117717</v>
      </c>
      <c r="AQ26" s="47">
        <f t="shared" si="102"/>
        <v>78.739686382546509</v>
      </c>
      <c r="AR26" s="47">
        <f t="shared" si="103"/>
        <v>89.125743613670821</v>
      </c>
      <c r="AS26" s="47">
        <f t="shared" si="104"/>
        <v>83.811185077070945</v>
      </c>
      <c r="AT26" s="22">
        <v>127663</v>
      </c>
      <c r="AU26" s="22">
        <v>123905</v>
      </c>
      <c r="AV26" s="22">
        <v>251568</v>
      </c>
      <c r="AW26" s="21">
        <v>127615</v>
      </c>
      <c r="AX26" s="21">
        <v>123878</v>
      </c>
      <c r="AY26" s="20">
        <v>251493</v>
      </c>
      <c r="AZ26" s="21">
        <v>127501</v>
      </c>
      <c r="BA26" s="21">
        <v>123797</v>
      </c>
      <c r="BB26" s="20">
        <v>251298</v>
      </c>
      <c r="BC26" s="47">
        <f t="shared" si="105"/>
        <v>99.910668808525642</v>
      </c>
      <c r="BD26" s="47">
        <f t="shared" si="106"/>
        <v>99.934613087069536</v>
      </c>
      <c r="BE26" s="47">
        <f t="shared" si="107"/>
        <v>99.922463050661449</v>
      </c>
      <c r="BF26" s="21">
        <v>127501</v>
      </c>
      <c r="BG26" s="21">
        <v>123797</v>
      </c>
      <c r="BH26" s="20">
        <v>251298</v>
      </c>
      <c r="BI26" s="20">
        <v>107632</v>
      </c>
      <c r="BJ26" s="19">
        <v>114704</v>
      </c>
      <c r="BK26" s="19">
        <v>222336</v>
      </c>
      <c r="BL26" s="47">
        <f t="shared" si="108"/>
        <v>84.416592811036779</v>
      </c>
      <c r="BM26" s="47">
        <f t="shared" si="109"/>
        <v>92.654910862137214</v>
      </c>
      <c r="BN26" s="47">
        <f t="shared" si="110"/>
        <v>88.475037604756096</v>
      </c>
      <c r="BO26" s="22">
        <v>14103</v>
      </c>
      <c r="BP26" s="22">
        <v>12989</v>
      </c>
      <c r="BQ26" s="22">
        <v>27092</v>
      </c>
      <c r="BR26" s="21">
        <v>14098</v>
      </c>
      <c r="BS26" s="21">
        <v>12987</v>
      </c>
      <c r="BT26" s="20">
        <v>27085</v>
      </c>
      <c r="BU26" s="21">
        <v>14089</v>
      </c>
      <c r="BV26" s="21">
        <v>12985</v>
      </c>
      <c r="BW26" s="20">
        <v>27074</v>
      </c>
      <c r="BX26" s="47">
        <f t="shared" si="111"/>
        <v>99.936161157610996</v>
      </c>
      <c r="BY26" s="47">
        <f t="shared" si="112"/>
        <v>99.984599984599981</v>
      </c>
      <c r="BZ26" s="47">
        <f t="shared" si="113"/>
        <v>99.9593871146391</v>
      </c>
      <c r="CA26" s="21">
        <v>14089</v>
      </c>
      <c r="CB26" s="21">
        <v>12985</v>
      </c>
      <c r="CC26" s="20">
        <v>27074</v>
      </c>
      <c r="CD26" s="20">
        <v>13406</v>
      </c>
      <c r="CE26" s="19">
        <v>12734</v>
      </c>
      <c r="CF26" s="19">
        <v>26140</v>
      </c>
      <c r="CG26" s="47">
        <f t="shared" si="114"/>
        <v>95.152246433387745</v>
      </c>
      <c r="CH26" s="47">
        <f t="shared" si="115"/>
        <v>98.067000385059686</v>
      </c>
      <c r="CI26" s="47">
        <f t="shared" si="116"/>
        <v>96.550195759769522</v>
      </c>
      <c r="CJ26" s="35"/>
      <c r="CK26" s="35"/>
      <c r="CL26" s="35"/>
      <c r="CM26" s="36"/>
      <c r="CN26" s="36"/>
      <c r="CO26" s="37"/>
      <c r="CP26" s="36"/>
      <c r="CQ26" s="36"/>
      <c r="CR26" s="37"/>
      <c r="CS26" s="37"/>
      <c r="CT26" s="37"/>
      <c r="CU26" s="37"/>
      <c r="CV26" s="36"/>
      <c r="CW26" s="36"/>
      <c r="CX26" s="37"/>
      <c r="CY26" s="37"/>
      <c r="CZ26" s="37"/>
      <c r="DA26" s="37"/>
      <c r="DB26" s="37"/>
      <c r="DC26" s="37"/>
      <c r="DD26" s="37"/>
    </row>
    <row r="27" spans="1:108" s="10" customFormat="1" ht="28.5" x14ac:dyDescent="0.25">
      <c r="A27" s="17">
        <v>19</v>
      </c>
      <c r="B27" s="88" t="s">
        <v>39</v>
      </c>
      <c r="C27" s="7" t="s">
        <v>151</v>
      </c>
      <c r="D27" s="31">
        <v>510983</v>
      </c>
      <c r="E27" s="31">
        <v>454753</v>
      </c>
      <c r="F27" s="31">
        <f>SUM(D27:E27)</f>
        <v>965736</v>
      </c>
      <c r="G27" s="31">
        <v>498313</v>
      </c>
      <c r="H27" s="31">
        <v>448684</v>
      </c>
      <c r="I27" s="31">
        <f>SUM(G27:H27)</f>
        <v>946997</v>
      </c>
      <c r="J27" s="31">
        <v>299235</v>
      </c>
      <c r="K27" s="31">
        <v>305199</v>
      </c>
      <c r="L27" s="31">
        <f>SUM(J27:K27)</f>
        <v>604434</v>
      </c>
      <c r="M27" s="46">
        <f t="shared" si="20"/>
        <v>60.049607375284211</v>
      </c>
      <c r="N27" s="46">
        <f t="shared" si="21"/>
        <v>68.020923411576973</v>
      </c>
      <c r="O27" s="46">
        <f t="shared" si="22"/>
        <v>63.826390157518972</v>
      </c>
      <c r="P27" s="31">
        <v>299235</v>
      </c>
      <c r="Q27" s="31">
        <v>305199</v>
      </c>
      <c r="R27" s="31">
        <f>SUM(P27:Q27)</f>
        <v>604434</v>
      </c>
      <c r="S27" s="31">
        <v>161754</v>
      </c>
      <c r="T27" s="31">
        <v>189232</v>
      </c>
      <c r="U27" s="31">
        <f>SUM(S27:T27)</f>
        <v>350986</v>
      </c>
      <c r="V27" s="47">
        <f t="shared" si="23"/>
        <v>54.055842398115196</v>
      </c>
      <c r="W27" s="47">
        <f t="shared" si="24"/>
        <v>62.002824386711616</v>
      </c>
      <c r="X27" s="47">
        <f t="shared" si="25"/>
        <v>58.068540154921799</v>
      </c>
      <c r="Y27" s="31">
        <v>322903</v>
      </c>
      <c r="Z27" s="31">
        <v>326858</v>
      </c>
      <c r="AA27" s="31">
        <f>SUM(Y27:Z27)</f>
        <v>649761</v>
      </c>
      <c r="AB27" s="31">
        <v>313328</v>
      </c>
      <c r="AC27" s="31">
        <v>322131</v>
      </c>
      <c r="AD27" s="31">
        <f>SUM(AB27:AC27)</f>
        <v>635459</v>
      </c>
      <c r="AE27" s="31">
        <v>178349</v>
      </c>
      <c r="AF27" s="31">
        <v>209113</v>
      </c>
      <c r="AG27" s="31">
        <f>SUM(AE27:AF27)</f>
        <v>387462</v>
      </c>
      <c r="AH27" s="47">
        <f t="shared" si="117"/>
        <v>56.920862482765664</v>
      </c>
      <c r="AI27" s="47">
        <f t="shared" si="118"/>
        <v>64.915515737386343</v>
      </c>
      <c r="AJ27" s="47">
        <f t="shared" si="119"/>
        <v>60.973563990753142</v>
      </c>
      <c r="AK27" s="31">
        <v>178349</v>
      </c>
      <c r="AL27" s="31">
        <v>209113</v>
      </c>
      <c r="AM27" s="31">
        <f>SUM(AK27:AL27)</f>
        <v>387462</v>
      </c>
      <c r="AN27" s="31">
        <v>84155</v>
      </c>
      <c r="AO27" s="31">
        <v>116480</v>
      </c>
      <c r="AP27" s="31">
        <f>SUM(AN27:AO27)</f>
        <v>200635</v>
      </c>
      <c r="AQ27" s="47">
        <f t="shared" si="102"/>
        <v>47.185574351412122</v>
      </c>
      <c r="AR27" s="47">
        <f t="shared" si="103"/>
        <v>55.701941055792801</v>
      </c>
      <c r="AS27" s="47">
        <f t="shared" si="104"/>
        <v>51.781852155824318</v>
      </c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1">
        <v>188080</v>
      </c>
      <c r="BP27" s="31">
        <v>127895</v>
      </c>
      <c r="BQ27" s="31">
        <f>SUM(BO27:BP27)</f>
        <v>315975</v>
      </c>
      <c r="BR27" s="31">
        <v>184985</v>
      </c>
      <c r="BS27" s="31">
        <v>126553</v>
      </c>
      <c r="BT27" s="31">
        <f>SUM(BR27:BS27)</f>
        <v>311538</v>
      </c>
      <c r="BU27" s="31">
        <v>120886</v>
      </c>
      <c r="BV27" s="31">
        <v>96086</v>
      </c>
      <c r="BW27" s="31">
        <f>SUM(BU27:BV27)</f>
        <v>216972</v>
      </c>
      <c r="BX27" s="47">
        <f t="shared" si="111"/>
        <v>65.349082358029037</v>
      </c>
      <c r="BY27" s="47">
        <f t="shared" si="112"/>
        <v>75.9255015685128</v>
      </c>
      <c r="BZ27" s="47">
        <f t="shared" si="113"/>
        <v>69.645436511757794</v>
      </c>
      <c r="CA27" s="31">
        <v>120886</v>
      </c>
      <c r="CB27" s="31">
        <v>96086</v>
      </c>
      <c r="CC27" s="31">
        <f>SUM(CA27:CB27)</f>
        <v>216972</v>
      </c>
      <c r="CD27" s="31">
        <v>77599</v>
      </c>
      <c r="CE27" s="31">
        <v>72752</v>
      </c>
      <c r="CF27" s="31">
        <f>SUM(CD27:CE27)</f>
        <v>150351</v>
      </c>
      <c r="CG27" s="47">
        <f t="shared" si="114"/>
        <v>64.191883261916189</v>
      </c>
      <c r="CH27" s="47">
        <f t="shared" si="115"/>
        <v>75.715504860229373</v>
      </c>
      <c r="CI27" s="47">
        <f t="shared" si="116"/>
        <v>69.295116420551963</v>
      </c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</row>
    <row r="28" spans="1:108" s="9" customFormat="1" ht="28.5" x14ac:dyDescent="0.25">
      <c r="A28" s="17">
        <v>20</v>
      </c>
      <c r="B28" s="89"/>
      <c r="C28" s="7" t="s">
        <v>14</v>
      </c>
      <c r="D28" s="31">
        <v>2496</v>
      </c>
      <c r="E28" s="31">
        <v>953</v>
      </c>
      <c r="F28" s="31">
        <v>3449</v>
      </c>
      <c r="G28" s="31">
        <v>2391</v>
      </c>
      <c r="H28" s="31">
        <v>924</v>
      </c>
      <c r="I28" s="31">
        <v>3315</v>
      </c>
      <c r="J28" s="31">
        <v>1691</v>
      </c>
      <c r="K28" s="31">
        <v>653</v>
      </c>
      <c r="L28" s="31">
        <v>2344</v>
      </c>
      <c r="M28" s="46">
        <f t="shared" si="20"/>
        <v>70.723546633207874</v>
      </c>
      <c r="N28" s="46">
        <f t="shared" si="21"/>
        <v>70.67099567099568</v>
      </c>
      <c r="O28" s="46">
        <f t="shared" si="22"/>
        <v>70.708898944193066</v>
      </c>
      <c r="P28" s="31">
        <v>1691</v>
      </c>
      <c r="Q28" s="31">
        <v>653</v>
      </c>
      <c r="R28" s="31">
        <v>2344</v>
      </c>
      <c r="S28" s="31">
        <v>1189</v>
      </c>
      <c r="T28" s="31">
        <v>546</v>
      </c>
      <c r="U28" s="31">
        <v>1735</v>
      </c>
      <c r="V28" s="47">
        <f t="shared" si="23"/>
        <v>70.313424009461855</v>
      </c>
      <c r="W28" s="47">
        <f t="shared" si="24"/>
        <v>83.61408882082695</v>
      </c>
      <c r="X28" s="47">
        <f t="shared" si="25"/>
        <v>74.018771331058019</v>
      </c>
      <c r="Y28" s="31">
        <v>247</v>
      </c>
      <c r="Z28" s="31">
        <v>92</v>
      </c>
      <c r="AA28" s="31">
        <v>339</v>
      </c>
      <c r="AB28" s="31">
        <v>240</v>
      </c>
      <c r="AC28" s="31">
        <v>91</v>
      </c>
      <c r="AD28" s="31">
        <v>331</v>
      </c>
      <c r="AE28" s="31">
        <v>106</v>
      </c>
      <c r="AF28" s="31">
        <v>38</v>
      </c>
      <c r="AG28" s="31">
        <v>144</v>
      </c>
      <c r="AH28" s="47">
        <f t="shared" si="117"/>
        <v>44.166666666666664</v>
      </c>
      <c r="AI28" s="47">
        <f t="shared" si="118"/>
        <v>41.758241758241759</v>
      </c>
      <c r="AJ28" s="47">
        <f t="shared" si="119"/>
        <v>43.504531722054381</v>
      </c>
      <c r="AK28" s="31">
        <v>106</v>
      </c>
      <c r="AL28" s="31">
        <v>38</v>
      </c>
      <c r="AM28" s="31">
        <v>144</v>
      </c>
      <c r="AN28" s="31">
        <v>14</v>
      </c>
      <c r="AO28" s="31">
        <v>23</v>
      </c>
      <c r="AP28" s="31">
        <v>37</v>
      </c>
      <c r="AQ28" s="47">
        <f t="shared" si="102"/>
        <v>13.20754716981132</v>
      </c>
      <c r="AR28" s="47">
        <f t="shared" si="103"/>
        <v>60.526315789473685</v>
      </c>
      <c r="AS28" s="47">
        <f t="shared" si="104"/>
        <v>25.694444444444443</v>
      </c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1">
        <v>2249</v>
      </c>
      <c r="BP28" s="31">
        <v>861</v>
      </c>
      <c r="BQ28" s="31">
        <v>3110</v>
      </c>
      <c r="BR28" s="31">
        <v>2151</v>
      </c>
      <c r="BS28" s="31">
        <v>833</v>
      </c>
      <c r="BT28" s="31">
        <v>2984</v>
      </c>
      <c r="BU28" s="31">
        <v>1585</v>
      </c>
      <c r="BV28" s="31">
        <v>615</v>
      </c>
      <c r="BW28" s="31">
        <v>2200</v>
      </c>
      <c r="BX28" s="47">
        <f t="shared" si="111"/>
        <v>73.686657368665749</v>
      </c>
      <c r="BY28" s="47">
        <f t="shared" si="112"/>
        <v>73.829531812725094</v>
      </c>
      <c r="BZ28" s="47">
        <f t="shared" si="113"/>
        <v>73.726541554959795</v>
      </c>
      <c r="CA28" s="31">
        <v>1585</v>
      </c>
      <c r="CB28" s="31">
        <v>615</v>
      </c>
      <c r="CC28" s="31">
        <v>2200</v>
      </c>
      <c r="CD28" s="31">
        <v>1175</v>
      </c>
      <c r="CE28" s="31">
        <v>523</v>
      </c>
      <c r="CF28" s="31">
        <v>1698</v>
      </c>
      <c r="CG28" s="47">
        <f t="shared" si="114"/>
        <v>74.13249211356468</v>
      </c>
      <c r="CH28" s="47">
        <f t="shared" si="115"/>
        <v>85.040650406504071</v>
      </c>
      <c r="CI28" s="47">
        <f t="shared" si="116"/>
        <v>77.181818181818187</v>
      </c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</row>
    <row r="29" spans="1:108" ht="28.5" x14ac:dyDescent="0.25">
      <c r="A29" s="17">
        <v>21</v>
      </c>
      <c r="B29" s="17" t="s">
        <v>38</v>
      </c>
      <c r="C29" s="7" t="s">
        <v>152</v>
      </c>
      <c r="D29" s="31">
        <f t="shared" ref="D29:I29" si="120">(Y29+AT29+BO29+CJ29)</f>
        <v>844473</v>
      </c>
      <c r="E29" s="31">
        <f t="shared" si="120"/>
        <v>732734</v>
      </c>
      <c r="F29" s="31">
        <f t="shared" si="120"/>
        <v>1577207</v>
      </c>
      <c r="G29" s="31">
        <f t="shared" si="120"/>
        <v>836488</v>
      </c>
      <c r="H29" s="31">
        <f t="shared" si="120"/>
        <v>727137</v>
      </c>
      <c r="I29" s="31">
        <f t="shared" si="120"/>
        <v>1563625</v>
      </c>
      <c r="J29" s="31">
        <v>762865</v>
      </c>
      <c r="K29" s="31">
        <v>694347</v>
      </c>
      <c r="L29" s="31">
        <v>1457212</v>
      </c>
      <c r="M29" s="46">
        <f t="shared" si="20"/>
        <v>91.198558736048824</v>
      </c>
      <c r="N29" s="46">
        <f t="shared" si="21"/>
        <v>95.490533420799665</v>
      </c>
      <c r="O29" s="46">
        <f t="shared" si="22"/>
        <v>93.194467983052192</v>
      </c>
      <c r="P29" s="31">
        <f>(AK29+BF29+CA29+CV29)</f>
        <v>762865</v>
      </c>
      <c r="Q29" s="31">
        <f>(AL29+BG29+CB29+CW29)</f>
        <v>694347</v>
      </c>
      <c r="R29" s="31">
        <f>(AM29+BH29+CC29+CX29)</f>
        <v>1457212</v>
      </c>
      <c r="S29" s="31">
        <v>495153</v>
      </c>
      <c r="T29" s="31">
        <v>525201</v>
      </c>
      <c r="U29" s="31">
        <v>1020354</v>
      </c>
      <c r="V29" s="47">
        <f t="shared" si="23"/>
        <v>64.907028111133684</v>
      </c>
      <c r="W29" s="47">
        <f t="shared" si="24"/>
        <v>75.639557742742454</v>
      </c>
      <c r="X29" s="47">
        <f t="shared" si="25"/>
        <v>70.020971553898818</v>
      </c>
      <c r="Y29" s="31">
        <v>50051</v>
      </c>
      <c r="Z29" s="31">
        <v>50470</v>
      </c>
      <c r="AA29" s="31">
        <f>(Y29+Z29)</f>
        <v>100521</v>
      </c>
      <c r="AB29" s="31">
        <v>49211</v>
      </c>
      <c r="AC29" s="31">
        <v>49860</v>
      </c>
      <c r="AD29" s="31">
        <f>(AB29+AC29)</f>
        <v>99071</v>
      </c>
      <c r="AE29" s="31">
        <v>42039</v>
      </c>
      <c r="AF29" s="31">
        <v>45926</v>
      </c>
      <c r="AG29" s="31">
        <f>(AE29+AF29)</f>
        <v>87965</v>
      </c>
      <c r="AH29" s="47">
        <f t="shared" si="117"/>
        <v>85.426022637215254</v>
      </c>
      <c r="AI29" s="47">
        <f t="shared" si="118"/>
        <v>92.109907741676693</v>
      </c>
      <c r="AJ29" s="47">
        <f t="shared" si="119"/>
        <v>88.789857778764727</v>
      </c>
      <c r="AK29" s="31">
        <v>42039</v>
      </c>
      <c r="AL29" s="31">
        <v>45926</v>
      </c>
      <c r="AM29" s="31">
        <f>(AK29+AL29)</f>
        <v>87965</v>
      </c>
      <c r="AN29" s="31">
        <v>22118</v>
      </c>
      <c r="AO29" s="31">
        <v>29320</v>
      </c>
      <c r="AP29" s="31">
        <f>(AN29+AO29)</f>
        <v>51438</v>
      </c>
      <c r="AQ29" s="47">
        <f t="shared" si="102"/>
        <v>52.613049787102447</v>
      </c>
      <c r="AR29" s="47">
        <f t="shared" si="103"/>
        <v>63.841832513173372</v>
      </c>
      <c r="AS29" s="47">
        <f t="shared" si="104"/>
        <v>58.475530040356958</v>
      </c>
      <c r="AT29" s="31">
        <v>560818</v>
      </c>
      <c r="AU29" s="31">
        <v>505068</v>
      </c>
      <c r="AV29" s="31">
        <f>(AT29+AU29)</f>
        <v>1065886</v>
      </c>
      <c r="AW29" s="31">
        <v>555329</v>
      </c>
      <c r="AX29" s="31">
        <v>501209</v>
      </c>
      <c r="AY29" s="31">
        <f>(AW29+AX29)</f>
        <v>1056538</v>
      </c>
      <c r="AZ29" s="31">
        <v>504356</v>
      </c>
      <c r="BA29" s="31">
        <v>478554</v>
      </c>
      <c r="BB29" s="31">
        <f>(AZ29+BA29)</f>
        <v>982910</v>
      </c>
      <c r="BC29" s="47">
        <f t="shared" ref="BC29:BC30" si="121">+AZ29/AW29*100</f>
        <v>90.821116851452018</v>
      </c>
      <c r="BD29" s="47">
        <f t="shared" ref="BD29:BD30" si="122">+BA29/AX29*100</f>
        <v>95.479929530395509</v>
      </c>
      <c r="BE29" s="47">
        <f t="shared" ref="BE29:BE30" si="123">+BB29/AY29*100</f>
        <v>93.031201906604394</v>
      </c>
      <c r="BF29" s="31">
        <v>504356</v>
      </c>
      <c r="BG29" s="31">
        <v>478554</v>
      </c>
      <c r="BH29" s="31">
        <f>(BF29+BG29)</f>
        <v>982910</v>
      </c>
      <c r="BI29" s="31">
        <v>318318</v>
      </c>
      <c r="BJ29" s="31">
        <v>361898</v>
      </c>
      <c r="BK29" s="31">
        <f>(BI29+BJ29)</f>
        <v>680216</v>
      </c>
      <c r="BL29" s="47">
        <f t="shared" ref="BL29:BL30" si="124">+BI29/BF29*100</f>
        <v>63.113752984003355</v>
      </c>
      <c r="BM29" s="47">
        <f t="shared" ref="BM29:BM30" si="125">+BJ29/BG29*100</f>
        <v>75.623231652018376</v>
      </c>
      <c r="BN29" s="47">
        <f t="shared" ref="BN29:BN30" si="126">+BK29/BH29*100</f>
        <v>69.204301512854684</v>
      </c>
      <c r="BO29" s="31">
        <v>232387</v>
      </c>
      <c r="BP29" s="31">
        <v>176475</v>
      </c>
      <c r="BQ29" s="31">
        <f>(BO29+BP29)</f>
        <v>408862</v>
      </c>
      <c r="BR29" s="31">
        <v>230766</v>
      </c>
      <c r="BS29" s="31">
        <v>175362</v>
      </c>
      <c r="BT29" s="31">
        <f>(BR29+BS29)</f>
        <v>406128</v>
      </c>
      <c r="BU29" s="31">
        <v>215379</v>
      </c>
      <c r="BV29" s="31">
        <v>169200</v>
      </c>
      <c r="BW29" s="31">
        <f>(BU29+BV29)</f>
        <v>384579</v>
      </c>
      <c r="BX29" s="47">
        <f t="shared" si="111"/>
        <v>93.332206650893113</v>
      </c>
      <c r="BY29" s="47">
        <f t="shared" si="112"/>
        <v>96.486125842542862</v>
      </c>
      <c r="BZ29" s="47">
        <f t="shared" si="113"/>
        <v>94.694037347831227</v>
      </c>
      <c r="CA29" s="31">
        <v>215379</v>
      </c>
      <c r="CB29" s="31">
        <v>169200</v>
      </c>
      <c r="CC29" s="31">
        <f>(CA29+CB29)</f>
        <v>384579</v>
      </c>
      <c r="CD29" s="31">
        <v>154192</v>
      </c>
      <c r="CE29" s="31">
        <v>133575</v>
      </c>
      <c r="CF29" s="31">
        <f>(CD29+CE29)</f>
        <v>287767</v>
      </c>
      <c r="CG29" s="47">
        <f t="shared" si="114"/>
        <v>71.591009337029149</v>
      </c>
      <c r="CH29" s="47">
        <f t="shared" si="115"/>
        <v>78.945035460992912</v>
      </c>
      <c r="CI29" s="47">
        <f t="shared" si="116"/>
        <v>74.826498586766306</v>
      </c>
      <c r="CJ29" s="31">
        <v>1217</v>
      </c>
      <c r="CK29" s="31">
        <v>721</v>
      </c>
      <c r="CL29" s="31">
        <f>(CJ29+CK29)</f>
        <v>1938</v>
      </c>
      <c r="CM29" s="31">
        <v>1182</v>
      </c>
      <c r="CN29" s="31">
        <v>706</v>
      </c>
      <c r="CO29" s="31">
        <f>(CM29+CN29)</f>
        <v>1888</v>
      </c>
      <c r="CP29" s="31">
        <v>1091</v>
      </c>
      <c r="CQ29" s="31">
        <v>667</v>
      </c>
      <c r="CR29" s="31">
        <f>(CP29+CQ29)</f>
        <v>1758</v>
      </c>
      <c r="CS29" s="47">
        <f t="shared" ref="CS29" si="127">+CP29/CM29*100</f>
        <v>92.301184433164124</v>
      </c>
      <c r="CT29" s="47">
        <f t="shared" ref="CT29" si="128">+CQ29/CN29*100</f>
        <v>94.475920679886684</v>
      </c>
      <c r="CU29" s="47">
        <f t="shared" ref="CU29" si="129">+CR29/CO29*100</f>
        <v>93.114406779661024</v>
      </c>
      <c r="CV29" s="31">
        <v>1091</v>
      </c>
      <c r="CW29" s="31">
        <v>667</v>
      </c>
      <c r="CX29" s="31">
        <f>(CV29+CW29)</f>
        <v>1758</v>
      </c>
      <c r="CY29" s="31">
        <v>525</v>
      </c>
      <c r="CZ29" s="31">
        <v>408</v>
      </c>
      <c r="DA29" s="31">
        <f>(CY29+CZ29)</f>
        <v>933</v>
      </c>
      <c r="DB29" s="47">
        <f t="shared" ref="DB29" si="130">+CY29/CV29*100</f>
        <v>48.120989917506876</v>
      </c>
      <c r="DC29" s="47">
        <f t="shared" ref="DC29" si="131">+CZ29/CW29*100</f>
        <v>61.169415292353825</v>
      </c>
      <c r="DD29" s="47">
        <f t="shared" ref="DD29" si="132">+DA29/CX29*100</f>
        <v>53.071672354948809</v>
      </c>
    </row>
    <row r="30" spans="1:108" ht="24" customHeight="1" x14ac:dyDescent="0.25">
      <c r="A30" s="17">
        <v>22</v>
      </c>
      <c r="B30" s="17" t="s">
        <v>40</v>
      </c>
      <c r="C30" s="22" t="s">
        <v>74</v>
      </c>
      <c r="D30" s="31">
        <v>18882</v>
      </c>
      <c r="E30" s="31">
        <v>19245</v>
      </c>
      <c r="F30" s="31">
        <v>38127</v>
      </c>
      <c r="G30" s="31">
        <v>18721</v>
      </c>
      <c r="H30" s="31">
        <v>19149</v>
      </c>
      <c r="I30" s="31">
        <v>37870</v>
      </c>
      <c r="J30" s="31">
        <v>15592</v>
      </c>
      <c r="K30" s="31">
        <v>15745</v>
      </c>
      <c r="L30" s="31">
        <v>31337</v>
      </c>
      <c r="M30" s="46">
        <f t="shared" si="20"/>
        <v>83.286149244164307</v>
      </c>
      <c r="N30" s="46">
        <f t="shared" si="21"/>
        <v>82.223614810172847</v>
      </c>
      <c r="O30" s="46">
        <f t="shared" si="22"/>
        <v>82.748877739635589</v>
      </c>
      <c r="P30" s="31">
        <v>15592</v>
      </c>
      <c r="Q30" s="31">
        <v>15745</v>
      </c>
      <c r="R30" s="31">
        <v>31337</v>
      </c>
      <c r="S30" s="31">
        <v>10288</v>
      </c>
      <c r="T30" s="31">
        <v>11102</v>
      </c>
      <c r="U30" s="31">
        <v>21390</v>
      </c>
      <c r="V30" s="47">
        <f t="shared" si="23"/>
        <v>65.982555156490506</v>
      </c>
      <c r="W30" s="47">
        <f t="shared" si="24"/>
        <v>70.511273420133378</v>
      </c>
      <c r="X30" s="47">
        <f t="shared" si="25"/>
        <v>68.257969812043271</v>
      </c>
      <c r="Y30" s="31">
        <v>3942</v>
      </c>
      <c r="Z30" s="31">
        <v>4238</v>
      </c>
      <c r="AA30" s="31">
        <v>8180</v>
      </c>
      <c r="AB30" s="31">
        <v>3878</v>
      </c>
      <c r="AC30" s="31">
        <v>4187</v>
      </c>
      <c r="AD30" s="31">
        <v>8065</v>
      </c>
      <c r="AE30" s="31">
        <v>2632</v>
      </c>
      <c r="AF30" s="31">
        <v>2764</v>
      </c>
      <c r="AG30" s="31">
        <v>5396</v>
      </c>
      <c r="AH30" s="47">
        <f t="shared" si="117"/>
        <v>67.870036101083031</v>
      </c>
      <c r="AI30" s="47">
        <f t="shared" si="118"/>
        <v>66.013852400286595</v>
      </c>
      <c r="AJ30" s="47">
        <f t="shared" si="119"/>
        <v>66.906385616862991</v>
      </c>
      <c r="AK30" s="31">
        <v>2632</v>
      </c>
      <c r="AL30" s="31">
        <v>2764</v>
      </c>
      <c r="AM30" s="31">
        <v>5396</v>
      </c>
      <c r="AN30" s="31">
        <v>1395</v>
      </c>
      <c r="AO30" s="31">
        <v>1478</v>
      </c>
      <c r="AP30" s="31">
        <v>2873</v>
      </c>
      <c r="AQ30" s="47">
        <f t="shared" si="102"/>
        <v>53.00151975683891</v>
      </c>
      <c r="AR30" s="47">
        <f t="shared" si="103"/>
        <v>53.473227206946447</v>
      </c>
      <c r="AS30" s="47">
        <f t="shared" si="104"/>
        <v>53.243143068939958</v>
      </c>
      <c r="AT30" s="31">
        <v>757</v>
      </c>
      <c r="AU30" s="31">
        <v>713</v>
      </c>
      <c r="AV30" s="31">
        <v>1470</v>
      </c>
      <c r="AW30" s="31">
        <v>743</v>
      </c>
      <c r="AX30" s="31">
        <v>710</v>
      </c>
      <c r="AY30" s="31">
        <v>1453</v>
      </c>
      <c r="AZ30" s="31">
        <v>612</v>
      </c>
      <c r="BA30" s="31">
        <v>573</v>
      </c>
      <c r="BB30" s="31">
        <v>1185</v>
      </c>
      <c r="BC30" s="47">
        <f t="shared" si="121"/>
        <v>82.368775235531629</v>
      </c>
      <c r="BD30" s="47">
        <f t="shared" si="122"/>
        <v>80.704225352112672</v>
      </c>
      <c r="BE30" s="47">
        <f t="shared" si="123"/>
        <v>81.555402615278737</v>
      </c>
      <c r="BF30" s="31">
        <v>612</v>
      </c>
      <c r="BG30" s="31">
        <v>573</v>
      </c>
      <c r="BH30" s="31">
        <v>1185</v>
      </c>
      <c r="BI30" s="31">
        <v>368</v>
      </c>
      <c r="BJ30" s="31">
        <v>387</v>
      </c>
      <c r="BK30" s="31">
        <v>755</v>
      </c>
      <c r="BL30" s="47">
        <f t="shared" si="124"/>
        <v>60.130718954248366</v>
      </c>
      <c r="BM30" s="47">
        <f t="shared" si="125"/>
        <v>67.539267015706798</v>
      </c>
      <c r="BN30" s="47">
        <f t="shared" si="126"/>
        <v>63.713080168776372</v>
      </c>
      <c r="BO30" s="31">
        <v>14183</v>
      </c>
      <c r="BP30" s="31">
        <v>14294</v>
      </c>
      <c r="BQ30" s="31">
        <v>28477</v>
      </c>
      <c r="BR30" s="31">
        <v>14100</v>
      </c>
      <c r="BS30" s="31">
        <v>14252</v>
      </c>
      <c r="BT30" s="31">
        <v>28352</v>
      </c>
      <c r="BU30" s="31">
        <v>12348</v>
      </c>
      <c r="BV30" s="31">
        <v>12408</v>
      </c>
      <c r="BW30" s="31">
        <v>24756</v>
      </c>
      <c r="BX30" s="47">
        <f t="shared" si="111"/>
        <v>87.574468085106389</v>
      </c>
      <c r="BY30" s="47">
        <f t="shared" si="112"/>
        <v>87.061465057535784</v>
      </c>
      <c r="BZ30" s="47">
        <f t="shared" si="113"/>
        <v>87.316591422121888</v>
      </c>
      <c r="CA30" s="31">
        <v>12348</v>
      </c>
      <c r="CB30" s="31">
        <v>12408</v>
      </c>
      <c r="CC30" s="31">
        <v>24756</v>
      </c>
      <c r="CD30" s="31">
        <v>8525</v>
      </c>
      <c r="CE30" s="31">
        <v>9237</v>
      </c>
      <c r="CF30" s="31">
        <v>17762</v>
      </c>
      <c r="CG30" s="47">
        <f t="shared" si="114"/>
        <v>69.039520570132822</v>
      </c>
      <c r="CH30" s="47">
        <f t="shared" si="115"/>
        <v>74.44390715667312</v>
      </c>
      <c r="CI30" s="47">
        <f t="shared" si="116"/>
        <v>71.74826304734205</v>
      </c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</row>
    <row r="31" spans="1:108" ht="24" customHeight="1" x14ac:dyDescent="0.25">
      <c r="A31" s="17">
        <v>23</v>
      </c>
      <c r="B31" s="17" t="s">
        <v>41</v>
      </c>
      <c r="C31" s="7" t="s">
        <v>8</v>
      </c>
      <c r="D31" s="31">
        <v>22495</v>
      </c>
      <c r="E31" s="31">
        <v>30205</v>
      </c>
      <c r="F31" s="31">
        <f>SUM(D31:E31)</f>
        <v>52700</v>
      </c>
      <c r="G31" s="31">
        <v>21794</v>
      </c>
      <c r="H31" s="31">
        <v>29486</v>
      </c>
      <c r="I31" s="31">
        <f>SUM(G31:H31)</f>
        <v>51280</v>
      </c>
      <c r="J31" s="31">
        <v>11115</v>
      </c>
      <c r="K31" s="31">
        <v>15518</v>
      </c>
      <c r="L31" s="31">
        <f>SUM(J31:K31)</f>
        <v>26633</v>
      </c>
      <c r="M31" s="46">
        <f t="shared" si="20"/>
        <v>51.000275305129847</v>
      </c>
      <c r="N31" s="46">
        <f t="shared" si="21"/>
        <v>52.628366004205382</v>
      </c>
      <c r="O31" s="46">
        <f t="shared" si="22"/>
        <v>51.93642745709829</v>
      </c>
      <c r="P31" s="31">
        <v>11115</v>
      </c>
      <c r="Q31" s="31">
        <v>15518</v>
      </c>
      <c r="R31" s="31">
        <f>SUM(P31:Q31)</f>
        <v>26633</v>
      </c>
      <c r="S31" s="31">
        <v>2021</v>
      </c>
      <c r="T31" s="31">
        <v>3036</v>
      </c>
      <c r="U31" s="31">
        <f>SUM(S31:T31)</f>
        <v>5057</v>
      </c>
      <c r="V31" s="47">
        <f t="shared" si="23"/>
        <v>18.182636077372919</v>
      </c>
      <c r="W31" s="47">
        <f t="shared" si="24"/>
        <v>19.5643768526872</v>
      </c>
      <c r="X31" s="47">
        <f t="shared" si="25"/>
        <v>18.987721999023769</v>
      </c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</row>
    <row r="32" spans="1:108" ht="24" customHeight="1" x14ac:dyDescent="0.25">
      <c r="A32" s="17">
        <v>24</v>
      </c>
      <c r="B32" s="17" t="s">
        <v>42</v>
      </c>
      <c r="C32" s="7" t="s">
        <v>9</v>
      </c>
      <c r="D32" s="31">
        <v>8762</v>
      </c>
      <c r="E32" s="31">
        <v>9946</v>
      </c>
      <c r="F32" s="31">
        <v>18708</v>
      </c>
      <c r="G32" s="31">
        <v>8451</v>
      </c>
      <c r="H32" s="31">
        <v>9651</v>
      </c>
      <c r="I32" s="31">
        <v>18102</v>
      </c>
      <c r="J32" s="31">
        <v>6085</v>
      </c>
      <c r="K32" s="31">
        <v>6796</v>
      </c>
      <c r="L32" s="31">
        <v>12881</v>
      </c>
      <c r="M32" s="46">
        <f t="shared" si="20"/>
        <v>72.003313217370717</v>
      </c>
      <c r="N32" s="46">
        <f t="shared" si="21"/>
        <v>70.417573308465435</v>
      </c>
      <c r="O32" s="46">
        <f t="shared" si="22"/>
        <v>71.157883106839023</v>
      </c>
      <c r="P32" s="31">
        <v>6085</v>
      </c>
      <c r="Q32" s="31">
        <v>6796</v>
      </c>
      <c r="R32" s="31">
        <v>12881</v>
      </c>
      <c r="S32" s="31">
        <v>2107</v>
      </c>
      <c r="T32" s="31">
        <v>2684</v>
      </c>
      <c r="U32" s="31">
        <v>4791</v>
      </c>
      <c r="V32" s="47">
        <f t="shared" si="23"/>
        <v>34.626129827444537</v>
      </c>
      <c r="W32" s="47">
        <f t="shared" si="24"/>
        <v>39.493819894055328</v>
      </c>
      <c r="X32" s="47">
        <f t="shared" si="25"/>
        <v>37.19431721139663</v>
      </c>
      <c r="Y32" s="31">
        <v>3161</v>
      </c>
      <c r="Z32" s="31">
        <v>3719</v>
      </c>
      <c r="AA32" s="31">
        <v>6880</v>
      </c>
      <c r="AB32" s="31">
        <v>3006</v>
      </c>
      <c r="AC32" s="31">
        <v>3573</v>
      </c>
      <c r="AD32" s="31">
        <v>6579</v>
      </c>
      <c r="AE32" s="31">
        <v>1761</v>
      </c>
      <c r="AF32" s="31">
        <v>2037</v>
      </c>
      <c r="AG32" s="31">
        <v>3798</v>
      </c>
      <c r="AH32" s="47">
        <f t="shared" ref="AH32" si="133">+AE32/AB32*100</f>
        <v>58.582834331337331</v>
      </c>
      <c r="AI32" s="47">
        <f t="shared" ref="AI32" si="134">+AF32/AC32*100</f>
        <v>57.010915197313182</v>
      </c>
      <c r="AJ32" s="47">
        <f t="shared" ref="AJ32" si="135">+AG32/AD32*100</f>
        <v>57.729138166894664</v>
      </c>
      <c r="AK32" s="31">
        <v>1761</v>
      </c>
      <c r="AL32" s="31">
        <v>2037</v>
      </c>
      <c r="AM32" s="31">
        <v>3798</v>
      </c>
      <c r="AN32" s="31">
        <v>292</v>
      </c>
      <c r="AO32" s="31">
        <v>485</v>
      </c>
      <c r="AP32" s="31">
        <v>777</v>
      </c>
      <c r="AQ32" s="47">
        <f t="shared" ref="AQ32:AQ33" si="136">+AN32/AK32*100</f>
        <v>16.581487791027826</v>
      </c>
      <c r="AR32" s="47">
        <f t="shared" ref="AR32:AR33" si="137">+AO32/AL32*100</f>
        <v>23.809523809523807</v>
      </c>
      <c r="AS32" s="47">
        <f t="shared" ref="AS32:AS33" si="138">+AP32/AM32*100</f>
        <v>20.458135860979461</v>
      </c>
      <c r="AT32" s="31">
        <v>1231</v>
      </c>
      <c r="AU32" s="31">
        <v>1570</v>
      </c>
      <c r="AV32" s="31">
        <v>2801</v>
      </c>
      <c r="AW32" s="31">
        <v>1168</v>
      </c>
      <c r="AX32" s="31">
        <v>1516</v>
      </c>
      <c r="AY32" s="31">
        <v>2684</v>
      </c>
      <c r="AZ32" s="31">
        <v>841</v>
      </c>
      <c r="BA32" s="31">
        <v>1019</v>
      </c>
      <c r="BB32" s="31">
        <v>1860</v>
      </c>
      <c r="BC32" s="47">
        <f t="shared" ref="BC32" si="139">+AZ32/AW32*100</f>
        <v>72.003424657534239</v>
      </c>
      <c r="BD32" s="47">
        <f t="shared" ref="BD32" si="140">+BA32/AX32*100</f>
        <v>67.21635883905013</v>
      </c>
      <c r="BE32" s="47">
        <f t="shared" ref="BE32" si="141">+BB32/AY32*100</f>
        <v>69.299552906110279</v>
      </c>
      <c r="BF32" s="31">
        <v>841</v>
      </c>
      <c r="BG32" s="31">
        <v>1019</v>
      </c>
      <c r="BH32" s="31">
        <v>1860</v>
      </c>
      <c r="BI32" s="31">
        <v>145</v>
      </c>
      <c r="BJ32" s="31">
        <v>255</v>
      </c>
      <c r="BK32" s="31">
        <v>400</v>
      </c>
      <c r="BL32" s="47">
        <f t="shared" ref="BL32" si="142">+BI32/BF32*100</f>
        <v>17.241379310344829</v>
      </c>
      <c r="BM32" s="47">
        <f t="shared" ref="BM32" si="143">+BJ32/BG32*100</f>
        <v>25.024533856722275</v>
      </c>
      <c r="BN32" s="47">
        <f t="shared" ref="BN32" si="144">+BK32/BH32*100</f>
        <v>21.50537634408602</v>
      </c>
      <c r="BO32" s="31">
        <v>3319</v>
      </c>
      <c r="BP32" s="31">
        <v>3383</v>
      </c>
      <c r="BQ32" s="31">
        <v>6702</v>
      </c>
      <c r="BR32" s="31">
        <v>3251</v>
      </c>
      <c r="BS32" s="31">
        <v>3330</v>
      </c>
      <c r="BT32" s="31">
        <v>6581</v>
      </c>
      <c r="BU32" s="31">
        <v>2711</v>
      </c>
      <c r="BV32" s="31">
        <v>2785</v>
      </c>
      <c r="BW32" s="31">
        <v>5496</v>
      </c>
      <c r="BX32" s="47">
        <f t="shared" ref="BX32:BX39" si="145">+BU32/BR32*100</f>
        <v>83.389726238080584</v>
      </c>
      <c r="BY32" s="47">
        <f t="shared" ref="BY32:BY39" si="146">+BV32/BS32*100</f>
        <v>83.633633633633636</v>
      </c>
      <c r="BZ32" s="47">
        <f t="shared" ref="BZ32:BZ39" si="147">+BW32/BT32*100</f>
        <v>83.513143899103483</v>
      </c>
      <c r="CA32" s="31">
        <v>2711</v>
      </c>
      <c r="CB32" s="31">
        <v>2785</v>
      </c>
      <c r="CC32" s="31">
        <v>5496</v>
      </c>
      <c r="CD32" s="31">
        <v>1330</v>
      </c>
      <c r="CE32" s="31">
        <v>1454</v>
      </c>
      <c r="CF32" s="31">
        <v>2784</v>
      </c>
      <c r="CG32" s="47">
        <f t="shared" ref="CG32:CG39" si="148">+CD32/CA32*100</f>
        <v>49.05938767982294</v>
      </c>
      <c r="CH32" s="47">
        <f t="shared" ref="CH32:CH39" si="149">+CE32/CB32*100</f>
        <v>52.208258527827645</v>
      </c>
      <c r="CI32" s="47">
        <f t="shared" ref="CI32:CI39" si="150">+CF32/CC32*100</f>
        <v>50.655021834061131</v>
      </c>
      <c r="CJ32" s="31">
        <v>1051</v>
      </c>
      <c r="CK32" s="31">
        <v>1274</v>
      </c>
      <c r="CL32" s="31">
        <v>2325</v>
      </c>
      <c r="CM32" s="31">
        <v>1026</v>
      </c>
      <c r="CN32" s="31">
        <v>1232</v>
      </c>
      <c r="CO32" s="31">
        <v>2258</v>
      </c>
      <c r="CP32" s="31">
        <v>772</v>
      </c>
      <c r="CQ32" s="31">
        <v>955</v>
      </c>
      <c r="CR32" s="31">
        <v>1727</v>
      </c>
      <c r="CS32" s="47">
        <f t="shared" ref="CS32" si="151">+CP32/CM32*100</f>
        <v>75.243664717348921</v>
      </c>
      <c r="CT32" s="47">
        <f t="shared" ref="CT32" si="152">+CQ32/CN32*100</f>
        <v>77.516233766233768</v>
      </c>
      <c r="CU32" s="47">
        <f t="shared" ref="CU32" si="153">+CR32/CO32*100</f>
        <v>76.483613817537645</v>
      </c>
      <c r="CV32" s="31">
        <v>772</v>
      </c>
      <c r="CW32" s="31">
        <v>955</v>
      </c>
      <c r="CX32" s="31">
        <v>1727</v>
      </c>
      <c r="CY32" s="31">
        <v>340</v>
      </c>
      <c r="CZ32" s="31">
        <v>490</v>
      </c>
      <c r="DA32" s="31">
        <v>830</v>
      </c>
      <c r="DB32" s="47">
        <f t="shared" ref="DB32" si="154">+CY32/CV32*100</f>
        <v>44.041450777202073</v>
      </c>
      <c r="DC32" s="47">
        <f t="shared" ref="DC32" si="155">+CZ32/CW32*100</f>
        <v>51.308900523560212</v>
      </c>
      <c r="DD32" s="47">
        <f t="shared" ref="DD32" si="156">+DA32/CX32*100</f>
        <v>48.060220034742329</v>
      </c>
    </row>
    <row r="33" spans="1:108" ht="24" customHeight="1" x14ac:dyDescent="0.25">
      <c r="A33" s="17">
        <v>25</v>
      </c>
      <c r="B33" s="17" t="s">
        <v>43</v>
      </c>
      <c r="C33" s="22" t="s">
        <v>10</v>
      </c>
      <c r="D33" s="26">
        <v>11692</v>
      </c>
      <c r="E33" s="26">
        <v>13540</v>
      </c>
      <c r="F33" s="26">
        <v>25232</v>
      </c>
      <c r="G33" s="26">
        <v>11197</v>
      </c>
      <c r="H33" s="26">
        <v>13161</v>
      </c>
      <c r="I33" s="26">
        <v>24358</v>
      </c>
      <c r="J33" s="26">
        <v>7778</v>
      </c>
      <c r="K33" s="26">
        <v>9351</v>
      </c>
      <c r="L33" s="26">
        <v>17129</v>
      </c>
      <c r="M33" s="46">
        <f t="shared" si="20"/>
        <v>69.465035277306413</v>
      </c>
      <c r="N33" s="46">
        <f t="shared" si="21"/>
        <v>71.05083200364713</v>
      </c>
      <c r="O33" s="46">
        <f t="shared" si="22"/>
        <v>70.321865506199202</v>
      </c>
      <c r="P33" s="26">
        <v>7778</v>
      </c>
      <c r="Q33" s="26">
        <v>9351</v>
      </c>
      <c r="R33" s="26">
        <v>17129</v>
      </c>
      <c r="S33" s="26">
        <v>4273</v>
      </c>
      <c r="T33" s="26">
        <v>5640</v>
      </c>
      <c r="U33" s="26">
        <v>9913</v>
      </c>
      <c r="V33" s="47">
        <f t="shared" si="23"/>
        <v>54.937001799948568</v>
      </c>
      <c r="W33" s="47">
        <f t="shared" si="24"/>
        <v>60.314404876483799</v>
      </c>
      <c r="X33" s="47">
        <f t="shared" si="25"/>
        <v>57.872613696070999</v>
      </c>
      <c r="Y33" s="26">
        <v>3266</v>
      </c>
      <c r="Z33" s="26">
        <v>4644</v>
      </c>
      <c r="AA33" s="26">
        <v>7910</v>
      </c>
      <c r="AB33" s="26">
        <v>3057</v>
      </c>
      <c r="AC33" s="26">
        <v>4452</v>
      </c>
      <c r="AD33" s="26">
        <v>7509</v>
      </c>
      <c r="AE33" s="26">
        <v>1160</v>
      </c>
      <c r="AF33" s="26">
        <v>1790</v>
      </c>
      <c r="AG33" s="26">
        <v>2950</v>
      </c>
      <c r="AH33" s="47">
        <f t="shared" ref="AH33" si="157">+AE33/AB33*100</f>
        <v>37.945698397121362</v>
      </c>
      <c r="AI33" s="47">
        <f t="shared" ref="AI33" si="158">+AF33/AC33*100</f>
        <v>40.206648697214739</v>
      </c>
      <c r="AJ33" s="47">
        <f t="shared" ref="AJ33" si="159">+AG33/AD33*100</f>
        <v>39.286189905446797</v>
      </c>
      <c r="AK33" s="26">
        <v>1160</v>
      </c>
      <c r="AL33" s="26">
        <v>1790</v>
      </c>
      <c r="AM33" s="26">
        <v>2950</v>
      </c>
      <c r="AN33" s="26">
        <v>285</v>
      </c>
      <c r="AO33" s="26">
        <v>467</v>
      </c>
      <c r="AP33" s="26">
        <v>752</v>
      </c>
      <c r="AQ33" s="47">
        <f t="shared" si="136"/>
        <v>24.568965517241377</v>
      </c>
      <c r="AR33" s="47">
        <f t="shared" si="137"/>
        <v>26.089385474860332</v>
      </c>
      <c r="AS33" s="47">
        <f t="shared" si="138"/>
        <v>25.49152542372881</v>
      </c>
      <c r="AT33" s="35"/>
      <c r="AU33" s="35"/>
      <c r="AV33" s="35"/>
      <c r="AW33" s="36"/>
      <c r="AX33" s="36"/>
      <c r="AY33" s="37"/>
      <c r="AZ33" s="36"/>
      <c r="BA33" s="36"/>
      <c r="BB33" s="37"/>
      <c r="BC33" s="37"/>
      <c r="BD33" s="37"/>
      <c r="BE33" s="37"/>
      <c r="BF33" s="36"/>
      <c r="BG33" s="36"/>
      <c r="BH33" s="37"/>
      <c r="BI33" s="37"/>
      <c r="BJ33" s="37"/>
      <c r="BK33" s="37"/>
      <c r="BL33" s="37"/>
      <c r="BM33" s="37"/>
      <c r="BN33" s="37"/>
      <c r="BO33" s="26">
        <v>8426</v>
      </c>
      <c r="BP33" s="26">
        <v>8896</v>
      </c>
      <c r="BQ33" s="26">
        <v>17322</v>
      </c>
      <c r="BR33" s="26">
        <v>8140</v>
      </c>
      <c r="BS33" s="26">
        <v>8709</v>
      </c>
      <c r="BT33" s="26">
        <v>16849</v>
      </c>
      <c r="BU33" s="26">
        <v>6618</v>
      </c>
      <c r="BV33" s="26">
        <v>7561</v>
      </c>
      <c r="BW33" s="26">
        <v>14179</v>
      </c>
      <c r="BX33" s="47">
        <f t="shared" si="145"/>
        <v>81.302211302211305</v>
      </c>
      <c r="BY33" s="47">
        <f t="shared" si="146"/>
        <v>86.818234010793432</v>
      </c>
      <c r="BZ33" s="47">
        <f t="shared" si="147"/>
        <v>84.153362217342277</v>
      </c>
      <c r="CA33" s="26">
        <v>6618</v>
      </c>
      <c r="CB33" s="26">
        <v>7561</v>
      </c>
      <c r="CC33" s="26">
        <v>14179</v>
      </c>
      <c r="CD33" s="26">
        <v>3988</v>
      </c>
      <c r="CE33" s="26">
        <v>5173</v>
      </c>
      <c r="CF33" s="26">
        <v>9161</v>
      </c>
      <c r="CG33" s="47">
        <f t="shared" si="148"/>
        <v>60.259897249924443</v>
      </c>
      <c r="CH33" s="47">
        <f t="shared" si="149"/>
        <v>68.416876074593304</v>
      </c>
      <c r="CI33" s="47">
        <f t="shared" si="150"/>
        <v>64.609633965723958</v>
      </c>
      <c r="CJ33" s="35"/>
      <c r="CK33" s="35"/>
      <c r="CL33" s="35"/>
      <c r="CM33" s="36"/>
      <c r="CN33" s="36"/>
      <c r="CO33" s="37"/>
      <c r="CP33" s="36"/>
      <c r="CQ33" s="36"/>
      <c r="CR33" s="37"/>
      <c r="CS33" s="37"/>
      <c r="CT33" s="37"/>
      <c r="CU33" s="37"/>
      <c r="CV33" s="36"/>
      <c r="CW33" s="36"/>
      <c r="CX33" s="37"/>
      <c r="CY33" s="37"/>
      <c r="CZ33" s="37"/>
      <c r="DA33" s="37"/>
      <c r="DB33" s="37"/>
      <c r="DC33" s="37"/>
      <c r="DD33" s="37"/>
    </row>
    <row r="34" spans="1:108" s="6" customFormat="1" ht="24" customHeight="1" x14ac:dyDescent="0.25">
      <c r="A34" s="17">
        <v>26</v>
      </c>
      <c r="B34" s="17" t="s">
        <v>51</v>
      </c>
      <c r="C34" s="7" t="s">
        <v>153</v>
      </c>
      <c r="D34" s="31">
        <v>403</v>
      </c>
      <c r="E34" s="31">
        <v>175</v>
      </c>
      <c r="F34" s="31">
        <v>578</v>
      </c>
      <c r="G34" s="31">
        <v>376</v>
      </c>
      <c r="H34" s="31">
        <v>163</v>
      </c>
      <c r="I34" s="31">
        <v>539</v>
      </c>
      <c r="J34" s="31">
        <v>341</v>
      </c>
      <c r="K34" s="31">
        <v>153</v>
      </c>
      <c r="L34" s="31">
        <v>494</v>
      </c>
      <c r="M34" s="46">
        <f t="shared" si="20"/>
        <v>90.691489361702125</v>
      </c>
      <c r="N34" s="46">
        <f t="shared" si="21"/>
        <v>93.865030674846622</v>
      </c>
      <c r="O34" s="46">
        <f t="shared" si="22"/>
        <v>91.651205936920221</v>
      </c>
      <c r="P34" s="31">
        <v>341</v>
      </c>
      <c r="Q34" s="31">
        <v>153</v>
      </c>
      <c r="R34" s="31">
        <v>494</v>
      </c>
      <c r="S34" s="31">
        <v>110</v>
      </c>
      <c r="T34" s="31">
        <v>55</v>
      </c>
      <c r="U34" s="31">
        <v>165</v>
      </c>
      <c r="V34" s="47">
        <f t="shared" si="23"/>
        <v>32.258064516129032</v>
      </c>
      <c r="W34" s="47">
        <f t="shared" si="24"/>
        <v>35.947712418300654</v>
      </c>
      <c r="X34" s="47">
        <f t="shared" si="25"/>
        <v>33.400809716599191</v>
      </c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1">
        <v>403</v>
      </c>
      <c r="BP34" s="31">
        <v>175</v>
      </c>
      <c r="BQ34" s="31">
        <v>578</v>
      </c>
      <c r="BR34" s="31">
        <v>376</v>
      </c>
      <c r="BS34" s="31">
        <v>163</v>
      </c>
      <c r="BT34" s="31">
        <v>539</v>
      </c>
      <c r="BU34" s="31">
        <v>341</v>
      </c>
      <c r="BV34" s="31">
        <v>153</v>
      </c>
      <c r="BW34" s="31">
        <v>494</v>
      </c>
      <c r="BX34" s="47">
        <f t="shared" si="145"/>
        <v>90.691489361702125</v>
      </c>
      <c r="BY34" s="47">
        <f t="shared" si="146"/>
        <v>93.865030674846622</v>
      </c>
      <c r="BZ34" s="47">
        <f t="shared" si="147"/>
        <v>91.651205936920221</v>
      </c>
      <c r="CA34" s="31">
        <v>341</v>
      </c>
      <c r="CB34" s="31">
        <v>153</v>
      </c>
      <c r="CC34" s="31">
        <v>494</v>
      </c>
      <c r="CD34" s="31">
        <v>110</v>
      </c>
      <c r="CE34" s="31">
        <v>55</v>
      </c>
      <c r="CF34" s="31">
        <v>165</v>
      </c>
      <c r="CG34" s="47">
        <f t="shared" si="148"/>
        <v>32.258064516129032</v>
      </c>
      <c r="CH34" s="47">
        <f t="shared" si="149"/>
        <v>35.947712418300654</v>
      </c>
      <c r="CI34" s="47">
        <f t="shared" si="150"/>
        <v>33.400809716599191</v>
      </c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</row>
    <row r="35" spans="1:108" s="1" customFormat="1" ht="24" customHeight="1" x14ac:dyDescent="0.25">
      <c r="A35" s="17">
        <v>27</v>
      </c>
      <c r="B35" s="17" t="s">
        <v>44</v>
      </c>
      <c r="C35" s="7" t="s">
        <v>92</v>
      </c>
      <c r="D35" s="31">
        <v>264837</v>
      </c>
      <c r="E35" s="31">
        <v>266538</v>
      </c>
      <c r="F35" s="31">
        <v>531375</v>
      </c>
      <c r="G35" s="31">
        <v>258263</v>
      </c>
      <c r="H35" s="31">
        <v>261878</v>
      </c>
      <c r="I35" s="31">
        <v>520141</v>
      </c>
      <c r="J35" s="31">
        <v>252711</v>
      </c>
      <c r="K35" s="31">
        <v>258101</v>
      </c>
      <c r="L35" s="31">
        <v>510812</v>
      </c>
      <c r="M35" s="46">
        <f t="shared" si="20"/>
        <v>97.850253423835383</v>
      </c>
      <c r="N35" s="46">
        <f t="shared" si="21"/>
        <v>98.557725353026981</v>
      </c>
      <c r="O35" s="46">
        <f t="shared" si="22"/>
        <v>98.206447867020671</v>
      </c>
      <c r="P35" s="31">
        <v>252711</v>
      </c>
      <c r="Q35" s="31">
        <v>258101</v>
      </c>
      <c r="R35" s="31">
        <v>510812</v>
      </c>
      <c r="S35" s="31">
        <v>105739</v>
      </c>
      <c r="T35" s="31">
        <v>124921</v>
      </c>
      <c r="U35" s="31">
        <v>230660</v>
      </c>
      <c r="V35" s="47">
        <f t="shared" si="23"/>
        <v>41.8418667964592</v>
      </c>
      <c r="W35" s="47">
        <f t="shared" si="24"/>
        <v>48.400044943646094</v>
      </c>
      <c r="X35" s="47">
        <f t="shared" si="25"/>
        <v>45.155556251615074</v>
      </c>
      <c r="Y35" s="31">
        <v>165687</v>
      </c>
      <c r="Z35" s="31">
        <v>167479</v>
      </c>
      <c r="AA35" s="31">
        <v>333166</v>
      </c>
      <c r="AB35" s="31">
        <v>161452</v>
      </c>
      <c r="AC35" s="31">
        <v>164741</v>
      </c>
      <c r="AD35" s="31">
        <v>326193</v>
      </c>
      <c r="AE35" s="31">
        <v>157760</v>
      </c>
      <c r="AF35" s="31">
        <v>162381</v>
      </c>
      <c r="AG35" s="31">
        <v>320141</v>
      </c>
      <c r="AH35" s="47">
        <f t="shared" ref="AH35:AJ36" si="160">+AE35/AB35*100</f>
        <v>97.713252235958663</v>
      </c>
      <c r="AI35" s="47">
        <f t="shared" si="160"/>
        <v>98.567448297630818</v>
      </c>
      <c r="AJ35" s="47">
        <f t="shared" si="160"/>
        <v>98.144656690977428</v>
      </c>
      <c r="AK35" s="31">
        <v>157760</v>
      </c>
      <c r="AL35" s="31">
        <v>162381</v>
      </c>
      <c r="AM35" s="31">
        <v>320141</v>
      </c>
      <c r="AN35" s="31">
        <v>62043</v>
      </c>
      <c r="AO35" s="31">
        <v>76199</v>
      </c>
      <c r="AP35" s="31">
        <v>138242</v>
      </c>
      <c r="AQ35" s="47">
        <f>+AN35/AK35*100</f>
        <v>39.327459432048684</v>
      </c>
      <c r="AR35" s="47">
        <f>+AO35/AL35*100</f>
        <v>46.926056619924744</v>
      </c>
      <c r="AS35" s="47">
        <f>+AP35/AM35*100</f>
        <v>43.18159810833351</v>
      </c>
      <c r="AT35" s="31">
        <v>82177</v>
      </c>
      <c r="AU35" s="31">
        <v>84190</v>
      </c>
      <c r="AV35" s="31">
        <v>166367</v>
      </c>
      <c r="AW35" s="31">
        <v>80266</v>
      </c>
      <c r="AX35" s="31">
        <v>82806</v>
      </c>
      <c r="AY35" s="31">
        <v>163072</v>
      </c>
      <c r="AZ35" s="31">
        <v>78645</v>
      </c>
      <c r="BA35" s="31">
        <v>81610</v>
      </c>
      <c r="BB35" s="31">
        <v>160255</v>
      </c>
      <c r="BC35" s="47">
        <f t="shared" ref="BC35" si="161">+AZ35/AW35*100</f>
        <v>97.980464954027852</v>
      </c>
      <c r="BD35" s="47">
        <f t="shared" ref="BD35" si="162">+BA35/AX35*100</f>
        <v>98.555660217858616</v>
      </c>
      <c r="BE35" s="47">
        <f t="shared" ref="BE35" si="163">+BB35/AY35*100</f>
        <v>98.272542189952901</v>
      </c>
      <c r="BF35" s="31">
        <v>78645</v>
      </c>
      <c r="BG35" s="31">
        <v>81610</v>
      </c>
      <c r="BH35" s="31">
        <v>160255</v>
      </c>
      <c r="BI35" s="31">
        <v>32892</v>
      </c>
      <c r="BJ35" s="31">
        <v>38806</v>
      </c>
      <c r="BK35" s="31">
        <v>71698</v>
      </c>
      <c r="BL35" s="47">
        <f t="shared" ref="BL35:BL36" si="164">+BI35/BF35*100</f>
        <v>41.823383559031093</v>
      </c>
      <c r="BM35" s="47">
        <f t="shared" ref="BM35:BM36" si="165">+BJ35/BG35*100</f>
        <v>47.550545276314175</v>
      </c>
      <c r="BN35" s="47">
        <f t="shared" ref="BN35:BN36" si="166">+BK35/BH35*100</f>
        <v>44.73994571152226</v>
      </c>
      <c r="BO35" s="31">
        <v>16973</v>
      </c>
      <c r="BP35" s="31">
        <v>14869</v>
      </c>
      <c r="BQ35" s="31">
        <v>31842</v>
      </c>
      <c r="BR35" s="31">
        <v>16545</v>
      </c>
      <c r="BS35" s="31">
        <v>14331</v>
      </c>
      <c r="BT35" s="31">
        <v>30876</v>
      </c>
      <c r="BU35" s="31">
        <v>16306</v>
      </c>
      <c r="BV35" s="31">
        <v>14110</v>
      </c>
      <c r="BW35" s="31">
        <v>30416</v>
      </c>
      <c r="BX35" s="47">
        <f t="shared" si="145"/>
        <v>98.555454820187379</v>
      </c>
      <c r="BY35" s="47">
        <f t="shared" si="146"/>
        <v>98.457888493475693</v>
      </c>
      <c r="BZ35" s="47">
        <f t="shared" si="147"/>
        <v>98.510169711102478</v>
      </c>
      <c r="CA35" s="31">
        <v>16306</v>
      </c>
      <c r="CB35" s="31">
        <v>14110</v>
      </c>
      <c r="CC35" s="31">
        <v>30416</v>
      </c>
      <c r="CD35" s="31">
        <v>10804</v>
      </c>
      <c r="CE35" s="31">
        <v>9916</v>
      </c>
      <c r="CF35" s="31">
        <v>20720</v>
      </c>
      <c r="CG35" s="47">
        <f t="shared" si="148"/>
        <v>66.257819207653625</v>
      </c>
      <c r="CH35" s="47">
        <f t="shared" si="149"/>
        <v>70.276399716513112</v>
      </c>
      <c r="CI35" s="47">
        <f t="shared" si="150"/>
        <v>68.122041031036289</v>
      </c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</row>
    <row r="36" spans="1:108" s="1" customFormat="1" ht="24" customHeight="1" x14ac:dyDescent="0.25">
      <c r="A36" s="17">
        <v>28</v>
      </c>
      <c r="B36" s="17" t="s">
        <v>45</v>
      </c>
      <c r="C36" s="7" t="s">
        <v>65</v>
      </c>
      <c r="D36" s="22">
        <v>161557</v>
      </c>
      <c r="E36" s="22">
        <v>138336</v>
      </c>
      <c r="F36" s="22">
        <v>299893</v>
      </c>
      <c r="G36" s="20">
        <v>158423</v>
      </c>
      <c r="H36" s="20">
        <v>136580</v>
      </c>
      <c r="I36" s="20">
        <v>295003</v>
      </c>
      <c r="J36" s="20">
        <v>151074</v>
      </c>
      <c r="K36" s="20">
        <v>133526</v>
      </c>
      <c r="L36" s="20">
        <v>284600</v>
      </c>
      <c r="M36" s="46">
        <f t="shared" ref="M36" si="167">+J36/G36*100</f>
        <v>95.361153367882196</v>
      </c>
      <c r="N36" s="46">
        <f t="shared" ref="N36" si="168">+K36/H36*100</f>
        <v>97.763947869380587</v>
      </c>
      <c r="O36" s="46">
        <f t="shared" ref="O36" si="169">+L36/I36*100</f>
        <v>96.473595183777789</v>
      </c>
      <c r="P36" s="20">
        <v>151074</v>
      </c>
      <c r="Q36" s="20">
        <v>133526</v>
      </c>
      <c r="R36" s="20">
        <v>284600</v>
      </c>
      <c r="S36" s="20">
        <v>88248</v>
      </c>
      <c r="T36" s="20">
        <v>103528</v>
      </c>
      <c r="U36" s="20">
        <v>191776</v>
      </c>
      <c r="V36" s="47">
        <f t="shared" si="23"/>
        <v>58.413757496326305</v>
      </c>
      <c r="W36" s="47">
        <f t="shared" si="24"/>
        <v>77.533963422853986</v>
      </c>
      <c r="X36" s="47">
        <f t="shared" si="25"/>
        <v>67.384399156711169</v>
      </c>
      <c r="Y36" s="22">
        <v>99231</v>
      </c>
      <c r="Z36" s="22">
        <v>92754</v>
      </c>
      <c r="AA36" s="22">
        <v>191985</v>
      </c>
      <c r="AB36" s="20">
        <v>98032</v>
      </c>
      <c r="AC36" s="20">
        <v>91764</v>
      </c>
      <c r="AD36" s="20">
        <v>189796</v>
      </c>
      <c r="AE36" s="20">
        <v>94551</v>
      </c>
      <c r="AF36" s="20">
        <v>90089</v>
      </c>
      <c r="AG36" s="20">
        <v>184640</v>
      </c>
      <c r="AH36" s="47">
        <f t="shared" si="160"/>
        <v>96.44911865513302</v>
      </c>
      <c r="AI36" s="47">
        <f t="shared" si="160"/>
        <v>98.174665446144459</v>
      </c>
      <c r="AJ36" s="47">
        <f t="shared" si="160"/>
        <v>97.28339901789289</v>
      </c>
      <c r="AK36" s="20">
        <v>94551</v>
      </c>
      <c r="AL36" s="20">
        <v>90089</v>
      </c>
      <c r="AM36" s="20">
        <v>184640</v>
      </c>
      <c r="AN36" s="20">
        <v>52693</v>
      </c>
      <c r="AO36" s="20">
        <v>69032</v>
      </c>
      <c r="AP36" s="20">
        <v>121725</v>
      </c>
      <c r="AQ36" s="47">
        <f t="shared" ref="AQ36:AQ37" si="170">+AN36/AK36*100</f>
        <v>55.729712007276497</v>
      </c>
      <c r="AR36" s="47">
        <f t="shared" ref="AR36:AR37" si="171">+AO36/AL36*100</f>
        <v>76.626447180010885</v>
      </c>
      <c r="AS36" s="47">
        <f t="shared" ref="AS36:AS37" si="172">+AP36/AM36*100</f>
        <v>65.925584922010387</v>
      </c>
      <c r="AT36" s="22">
        <v>12126</v>
      </c>
      <c r="AU36" s="22">
        <v>9324</v>
      </c>
      <c r="AV36" s="22">
        <v>21450</v>
      </c>
      <c r="AW36" s="76">
        <v>11836</v>
      </c>
      <c r="AX36" s="76">
        <v>9148</v>
      </c>
      <c r="AY36" s="20">
        <v>20984</v>
      </c>
      <c r="AZ36" s="76">
        <v>10699</v>
      </c>
      <c r="BA36" s="76">
        <v>8696</v>
      </c>
      <c r="BB36" s="20">
        <v>19395</v>
      </c>
      <c r="BC36" s="47">
        <f t="shared" ref="BC36" si="173">+AZ36/AW36*100</f>
        <v>90.393714092598856</v>
      </c>
      <c r="BD36" s="47">
        <f t="shared" ref="BD36" si="174">+BA36/AX36*100</f>
        <v>95.059029296020995</v>
      </c>
      <c r="BE36" s="47">
        <f t="shared" ref="BE36" si="175">+BB36/AY36*100</f>
        <v>92.427563858177663</v>
      </c>
      <c r="BF36" s="76">
        <v>10699</v>
      </c>
      <c r="BG36" s="76">
        <v>8696</v>
      </c>
      <c r="BH36" s="20">
        <v>19395</v>
      </c>
      <c r="BI36" s="20">
        <v>4500</v>
      </c>
      <c r="BJ36" s="19">
        <v>5446</v>
      </c>
      <c r="BK36" s="19">
        <v>9946</v>
      </c>
      <c r="BL36" s="47">
        <f t="shared" si="164"/>
        <v>42.06000560800075</v>
      </c>
      <c r="BM36" s="47">
        <f t="shared" si="165"/>
        <v>62.626494940202392</v>
      </c>
      <c r="BN36" s="47">
        <f t="shared" si="166"/>
        <v>51.281258056200052</v>
      </c>
      <c r="BO36" s="22">
        <v>48351</v>
      </c>
      <c r="BP36" s="22">
        <v>34574</v>
      </c>
      <c r="BQ36" s="22">
        <v>82925</v>
      </c>
      <c r="BR36" s="76">
        <v>46947</v>
      </c>
      <c r="BS36" s="76">
        <v>34162</v>
      </c>
      <c r="BT36" s="20">
        <v>81109</v>
      </c>
      <c r="BU36" s="76">
        <v>44558</v>
      </c>
      <c r="BV36" s="76">
        <v>33392</v>
      </c>
      <c r="BW36" s="20">
        <v>77950</v>
      </c>
      <c r="BX36" s="47">
        <f t="shared" ref="BX36" si="176">+BU36/BR36*100</f>
        <v>94.911282936076859</v>
      </c>
      <c r="BY36" s="47">
        <f t="shared" ref="BY36" si="177">+BV36/BS36*100</f>
        <v>97.746033604589897</v>
      </c>
      <c r="BZ36" s="47">
        <f t="shared" ref="BZ36" si="178">+BW36/BT36*100</f>
        <v>96.105241095316174</v>
      </c>
      <c r="CA36" s="76">
        <v>44558</v>
      </c>
      <c r="CB36" s="76">
        <v>33392</v>
      </c>
      <c r="CC36" s="20">
        <v>77950</v>
      </c>
      <c r="CD36" s="20">
        <v>30544</v>
      </c>
      <c r="CE36" s="19">
        <v>28161</v>
      </c>
      <c r="CF36" s="19">
        <v>58705</v>
      </c>
      <c r="CG36" s="47">
        <f t="shared" si="148"/>
        <v>68.548857668656581</v>
      </c>
      <c r="CH36" s="47">
        <f t="shared" si="149"/>
        <v>84.334571154767616</v>
      </c>
      <c r="CI36" s="47">
        <f t="shared" si="150"/>
        <v>75.311096856959594</v>
      </c>
      <c r="CJ36" s="22">
        <v>1849</v>
      </c>
      <c r="CK36" s="22">
        <v>1684</v>
      </c>
      <c r="CL36" s="22">
        <v>3533</v>
      </c>
      <c r="CM36" s="76">
        <v>1608</v>
      </c>
      <c r="CN36" s="76">
        <v>1506</v>
      </c>
      <c r="CO36" s="20">
        <v>3114</v>
      </c>
      <c r="CP36" s="76">
        <v>1266</v>
      </c>
      <c r="CQ36" s="76">
        <v>1349</v>
      </c>
      <c r="CR36" s="20">
        <v>2615</v>
      </c>
      <c r="CS36" s="47">
        <f t="shared" ref="CS36" si="179">+CP36/CM36*100</f>
        <v>78.731343283582092</v>
      </c>
      <c r="CT36" s="47">
        <f t="shared" ref="CT36" si="180">+CQ36/CN36*100</f>
        <v>89.575033200531209</v>
      </c>
      <c r="CU36" s="47">
        <f t="shared" ref="CU36" si="181">+CR36/CO36*100</f>
        <v>83.975594091201017</v>
      </c>
      <c r="CV36" s="76">
        <v>1266</v>
      </c>
      <c r="CW36" s="76">
        <v>1349</v>
      </c>
      <c r="CX36" s="20">
        <v>2615</v>
      </c>
      <c r="CY36" s="20">
        <v>511</v>
      </c>
      <c r="CZ36" s="19">
        <v>889</v>
      </c>
      <c r="DA36" s="19">
        <v>1400</v>
      </c>
      <c r="DB36" s="47">
        <f t="shared" ref="DB36" si="182">+CY36/CV36*100</f>
        <v>40.363349131121645</v>
      </c>
      <c r="DC36" s="47">
        <f t="shared" ref="DC36" si="183">+CZ36/CW36*100</f>
        <v>65.900667160859896</v>
      </c>
      <c r="DD36" s="47">
        <f t="shared" ref="DD36" si="184">+DA36/CX36*100</f>
        <v>53.537284894837477</v>
      </c>
    </row>
    <row r="37" spans="1:108" x14ac:dyDescent="0.25">
      <c r="A37" s="17">
        <v>29</v>
      </c>
      <c r="B37" s="88" t="s">
        <v>27</v>
      </c>
      <c r="C37" s="7" t="s">
        <v>64</v>
      </c>
      <c r="D37" s="31">
        <v>575397</v>
      </c>
      <c r="E37" s="31">
        <v>490868</v>
      </c>
      <c r="F37" s="31">
        <f>SUM(D37:E37)</f>
        <v>1066265</v>
      </c>
      <c r="G37" s="31">
        <v>559766</v>
      </c>
      <c r="H37" s="31">
        <v>482934</v>
      </c>
      <c r="I37" s="31">
        <f>SUM(G37:H37)</f>
        <v>1042700</v>
      </c>
      <c r="J37" s="31">
        <v>501932</v>
      </c>
      <c r="K37" s="31">
        <v>440728</v>
      </c>
      <c r="L37" s="31">
        <f>SUM(J37:K37)</f>
        <v>942660</v>
      </c>
      <c r="M37" s="46">
        <f t="shared" si="20"/>
        <v>89.668182776374422</v>
      </c>
      <c r="N37" s="46">
        <f t="shared" si="21"/>
        <v>91.260503505655024</v>
      </c>
      <c r="O37" s="46">
        <f t="shared" si="22"/>
        <v>90.405677567852692</v>
      </c>
      <c r="P37" s="31">
        <v>501932</v>
      </c>
      <c r="Q37" s="31">
        <v>440728</v>
      </c>
      <c r="R37" s="31">
        <f>SUM(P37:Q37)</f>
        <v>942660</v>
      </c>
      <c r="S37" s="31">
        <v>209540</v>
      </c>
      <c r="T37" s="31">
        <v>212303</v>
      </c>
      <c r="U37" s="31">
        <f>SUM(S37:T37)</f>
        <v>421843</v>
      </c>
      <c r="V37" s="47">
        <f t="shared" si="23"/>
        <v>41.746690786799803</v>
      </c>
      <c r="W37" s="47">
        <f t="shared" si="24"/>
        <v>48.170980740955869</v>
      </c>
      <c r="X37" s="47">
        <f t="shared" si="25"/>
        <v>44.750281119385569</v>
      </c>
      <c r="Y37" s="31">
        <v>300637</v>
      </c>
      <c r="Z37" s="31">
        <v>328409</v>
      </c>
      <c r="AA37" s="31">
        <f>SUM(Y37:Z37)</f>
        <v>629046</v>
      </c>
      <c r="AB37" s="31">
        <v>290300</v>
      </c>
      <c r="AC37" s="31">
        <v>322241</v>
      </c>
      <c r="AD37" s="31">
        <f>SUM(AB37:AC37)</f>
        <v>612541</v>
      </c>
      <c r="AE37" s="31">
        <v>254509</v>
      </c>
      <c r="AF37" s="31">
        <v>288636</v>
      </c>
      <c r="AG37" s="31">
        <f>SUM(AE37:AF37)</f>
        <v>543145</v>
      </c>
      <c r="AH37" s="47">
        <f t="shared" ref="AH37" si="185">+AE37/AB37*100</f>
        <v>87.671029968997587</v>
      </c>
      <c r="AI37" s="47">
        <f t="shared" ref="AI37" si="186">+AF37/AC37*100</f>
        <v>89.571469800553004</v>
      </c>
      <c r="AJ37" s="47">
        <f t="shared" ref="AJ37" si="187">+AG37/AD37*100</f>
        <v>88.670799179156987</v>
      </c>
      <c r="AK37" s="31">
        <v>254509</v>
      </c>
      <c r="AL37" s="31">
        <v>288636</v>
      </c>
      <c r="AM37" s="31">
        <f>SUM(AK37:AL37)</f>
        <v>543145</v>
      </c>
      <c r="AN37" s="31">
        <v>73385</v>
      </c>
      <c r="AO37" s="31">
        <v>107634</v>
      </c>
      <c r="AP37" s="31">
        <f>SUM(AN37:AO37)</f>
        <v>181019</v>
      </c>
      <c r="AQ37" s="47">
        <f t="shared" si="170"/>
        <v>28.833950862248486</v>
      </c>
      <c r="AR37" s="47">
        <f t="shared" si="171"/>
        <v>37.290566665280842</v>
      </c>
      <c r="AS37" s="47">
        <f t="shared" si="172"/>
        <v>33.327932688324481</v>
      </c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1">
        <v>273588</v>
      </c>
      <c r="BP37" s="31">
        <v>161673</v>
      </c>
      <c r="BQ37" s="31">
        <f>SUM(BO37:BP37)</f>
        <v>435261</v>
      </c>
      <c r="BR37" s="31">
        <v>268502</v>
      </c>
      <c r="BS37" s="31">
        <v>160015</v>
      </c>
      <c r="BT37" s="31">
        <f>SUM(BR37:BS37)</f>
        <v>428517</v>
      </c>
      <c r="BU37" s="31">
        <v>247137</v>
      </c>
      <c r="BV37" s="31">
        <v>151875</v>
      </c>
      <c r="BW37" s="31">
        <f>SUM(BU37:BV37)</f>
        <v>399012</v>
      </c>
      <c r="BX37" s="47">
        <f t="shared" si="145"/>
        <v>92.042889810876645</v>
      </c>
      <c r="BY37" s="47">
        <f t="shared" si="146"/>
        <v>94.912976908414834</v>
      </c>
      <c r="BZ37" s="47">
        <f t="shared" si="147"/>
        <v>93.114625557445791</v>
      </c>
      <c r="CA37" s="31">
        <v>247137</v>
      </c>
      <c r="CB37" s="31">
        <v>151875</v>
      </c>
      <c r="CC37" s="31">
        <f>SUM(CA37:CB37)</f>
        <v>399012</v>
      </c>
      <c r="CD37" s="31">
        <v>136120</v>
      </c>
      <c r="CE37" s="31">
        <v>104638</v>
      </c>
      <c r="CF37" s="31">
        <f>SUM(CD37:CE37)</f>
        <v>240758</v>
      </c>
      <c r="CG37" s="47">
        <f t="shared" si="148"/>
        <v>55.078761982220392</v>
      </c>
      <c r="CH37" s="47">
        <f t="shared" si="149"/>
        <v>68.897448559670778</v>
      </c>
      <c r="CI37" s="47">
        <f t="shared" si="150"/>
        <v>60.3385361843754</v>
      </c>
      <c r="CJ37" s="31">
        <v>1172</v>
      </c>
      <c r="CK37" s="31">
        <v>786</v>
      </c>
      <c r="CL37" s="31">
        <f>SUM(CJ37:CK37)</f>
        <v>1958</v>
      </c>
      <c r="CM37" s="31">
        <v>964</v>
      </c>
      <c r="CN37" s="31">
        <v>678</v>
      </c>
      <c r="CO37" s="31">
        <f>SUM(CM37:CN37)</f>
        <v>1642</v>
      </c>
      <c r="CP37" s="31">
        <v>286</v>
      </c>
      <c r="CQ37" s="31">
        <v>217</v>
      </c>
      <c r="CR37" s="31">
        <f>SUM(CP37:CQ37)</f>
        <v>503</v>
      </c>
      <c r="CS37" s="47">
        <f t="shared" ref="CS37" si="188">+CP37/CM37*100</f>
        <v>29.668049792531122</v>
      </c>
      <c r="CT37" s="47">
        <f t="shared" ref="CT37" si="189">+CQ37/CN37*100</f>
        <v>32.005899705014748</v>
      </c>
      <c r="CU37" s="47">
        <f t="shared" ref="CU37" si="190">+CR37/CO37*100</f>
        <v>30.633373934226555</v>
      </c>
      <c r="CV37" s="31">
        <v>286</v>
      </c>
      <c r="CW37" s="31">
        <v>217</v>
      </c>
      <c r="CX37" s="31">
        <f>SUM(CV37:CW37)</f>
        <v>503</v>
      </c>
      <c r="CY37" s="31">
        <v>35</v>
      </c>
      <c r="CZ37" s="31">
        <v>31</v>
      </c>
      <c r="DA37" s="31">
        <f>SUM(CY37:CZ37)</f>
        <v>66</v>
      </c>
      <c r="DB37" s="47">
        <f t="shared" ref="DB37" si="191">+CY37/CV37*100</f>
        <v>12.237762237762238</v>
      </c>
      <c r="DC37" s="47">
        <f t="shared" ref="DC37" si="192">+CZ37/CW37*100</f>
        <v>14.285714285714285</v>
      </c>
      <c r="DD37" s="47">
        <f t="shared" ref="DD37" si="193">+DA37/CX37*100</f>
        <v>13.12127236580517</v>
      </c>
    </row>
    <row r="38" spans="1:108" s="8" customFormat="1" x14ac:dyDescent="0.25">
      <c r="A38" s="17">
        <v>30</v>
      </c>
      <c r="B38" s="89"/>
      <c r="C38" s="7" t="s">
        <v>154</v>
      </c>
      <c r="D38" s="31">
        <v>30</v>
      </c>
      <c r="E38" s="31">
        <v>460</v>
      </c>
      <c r="F38" s="31">
        <v>490</v>
      </c>
      <c r="G38" s="31">
        <v>30</v>
      </c>
      <c r="H38" s="31">
        <v>458</v>
      </c>
      <c r="I38" s="31">
        <v>488</v>
      </c>
      <c r="J38" s="31">
        <v>30</v>
      </c>
      <c r="K38" s="31">
        <v>451</v>
      </c>
      <c r="L38" s="31">
        <v>481</v>
      </c>
      <c r="M38" s="46">
        <f t="shared" si="20"/>
        <v>100</v>
      </c>
      <c r="N38" s="46">
        <f t="shared" si="21"/>
        <v>98.471615720524014</v>
      </c>
      <c r="O38" s="46">
        <f t="shared" si="22"/>
        <v>98.565573770491795</v>
      </c>
      <c r="P38" s="31">
        <v>30</v>
      </c>
      <c r="Q38" s="31">
        <v>451</v>
      </c>
      <c r="R38" s="31">
        <v>481</v>
      </c>
      <c r="S38" s="31">
        <v>15</v>
      </c>
      <c r="T38" s="31">
        <v>312</v>
      </c>
      <c r="U38" s="31">
        <v>327</v>
      </c>
      <c r="V38" s="47">
        <f t="shared" si="23"/>
        <v>50</v>
      </c>
      <c r="W38" s="47">
        <f t="shared" si="24"/>
        <v>69.179600886917953</v>
      </c>
      <c r="X38" s="47">
        <f t="shared" si="25"/>
        <v>67.983367983367984</v>
      </c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1">
        <v>30</v>
      </c>
      <c r="BP38" s="31">
        <v>460</v>
      </c>
      <c r="BQ38" s="31">
        <v>490</v>
      </c>
      <c r="BR38" s="31">
        <v>30</v>
      </c>
      <c r="BS38" s="31">
        <v>458</v>
      </c>
      <c r="BT38" s="31">
        <v>488</v>
      </c>
      <c r="BU38" s="31">
        <v>30</v>
      </c>
      <c r="BV38" s="31">
        <v>451</v>
      </c>
      <c r="BW38" s="31">
        <v>481</v>
      </c>
      <c r="BX38" s="47">
        <f t="shared" si="145"/>
        <v>100</v>
      </c>
      <c r="BY38" s="47">
        <f t="shared" si="146"/>
        <v>98.471615720524014</v>
      </c>
      <c r="BZ38" s="47">
        <f t="shared" si="147"/>
        <v>98.565573770491795</v>
      </c>
      <c r="CA38" s="31">
        <v>30</v>
      </c>
      <c r="CB38" s="31">
        <v>451</v>
      </c>
      <c r="CC38" s="31">
        <v>481</v>
      </c>
      <c r="CD38" s="31">
        <v>15</v>
      </c>
      <c r="CE38" s="31">
        <v>312</v>
      </c>
      <c r="CF38" s="31">
        <v>327</v>
      </c>
      <c r="CG38" s="47">
        <f t="shared" si="148"/>
        <v>50</v>
      </c>
      <c r="CH38" s="47">
        <f t="shared" si="149"/>
        <v>69.179600886917953</v>
      </c>
      <c r="CI38" s="47">
        <f t="shared" si="150"/>
        <v>67.983367983367984</v>
      </c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</row>
    <row r="39" spans="1:108" s="6" customFormat="1" ht="31.5" customHeight="1" x14ac:dyDescent="0.25">
      <c r="A39" s="17">
        <v>31</v>
      </c>
      <c r="B39" s="17" t="s">
        <v>46</v>
      </c>
      <c r="C39" s="7" t="s">
        <v>19</v>
      </c>
      <c r="D39" s="31">
        <v>474674</v>
      </c>
      <c r="E39" s="31">
        <v>463611</v>
      </c>
      <c r="F39" s="31">
        <v>938285</v>
      </c>
      <c r="G39" s="31">
        <v>459303</v>
      </c>
      <c r="H39" s="31">
        <v>455017</v>
      </c>
      <c r="I39" s="31">
        <v>914320</v>
      </c>
      <c r="J39" s="31">
        <v>404904</v>
      </c>
      <c r="K39" s="31">
        <v>430710</v>
      </c>
      <c r="L39" s="31">
        <v>835614</v>
      </c>
      <c r="M39" s="46">
        <f t="shared" si="20"/>
        <v>88.156184479526587</v>
      </c>
      <c r="N39" s="46">
        <f t="shared" si="21"/>
        <v>94.658001788944148</v>
      </c>
      <c r="O39" s="46">
        <f t="shared" si="22"/>
        <v>91.391854055472919</v>
      </c>
      <c r="P39" s="31">
        <v>404904</v>
      </c>
      <c r="Q39" s="31">
        <v>430710</v>
      </c>
      <c r="R39" s="31">
        <v>835614</v>
      </c>
      <c r="S39" s="31">
        <v>216278</v>
      </c>
      <c r="T39" s="31">
        <v>301629</v>
      </c>
      <c r="U39" s="31">
        <v>517907</v>
      </c>
      <c r="V39" s="47">
        <f t="shared" si="23"/>
        <v>53.414636555825581</v>
      </c>
      <c r="W39" s="47">
        <f t="shared" si="24"/>
        <v>70.030647071115141</v>
      </c>
      <c r="X39" s="47">
        <f t="shared" si="25"/>
        <v>61.979215283611808</v>
      </c>
      <c r="Y39" s="31">
        <v>224586</v>
      </c>
      <c r="Z39" s="31">
        <v>232370</v>
      </c>
      <c r="AA39" s="31">
        <v>456956</v>
      </c>
      <c r="AB39" s="31">
        <v>213753</v>
      </c>
      <c r="AC39" s="31">
        <v>225722</v>
      </c>
      <c r="AD39" s="31">
        <v>439475</v>
      </c>
      <c r="AE39" s="31">
        <v>176984</v>
      </c>
      <c r="AF39" s="31">
        <v>207341</v>
      </c>
      <c r="AG39" s="31">
        <v>384325</v>
      </c>
      <c r="AH39" s="47">
        <f t="shared" ref="AH39" si="194">+AE39/AB39*100</f>
        <v>82.798370081355586</v>
      </c>
      <c r="AI39" s="47">
        <f t="shared" ref="AI39" si="195">+AF39/AC39*100</f>
        <v>91.856797299332811</v>
      </c>
      <c r="AJ39" s="47">
        <f t="shared" ref="AJ39" si="196">+AG39/AD39*100</f>
        <v>87.450935775641398</v>
      </c>
      <c r="AK39" s="31">
        <v>176984</v>
      </c>
      <c r="AL39" s="31">
        <v>207341</v>
      </c>
      <c r="AM39" s="31">
        <v>384325</v>
      </c>
      <c r="AN39" s="31">
        <v>69276</v>
      </c>
      <c r="AO39" s="31">
        <v>122150</v>
      </c>
      <c r="AP39" s="31">
        <v>191426</v>
      </c>
      <c r="AQ39" s="47">
        <f t="shared" ref="AQ39" si="197">+AN39/AK39*100</f>
        <v>39.142521357862861</v>
      </c>
      <c r="AR39" s="47">
        <f t="shared" ref="AR39" si="198">+AO39/AL39*100</f>
        <v>58.912612556127343</v>
      </c>
      <c r="AS39" s="47">
        <f t="shared" ref="AS39" si="199">+AP39/AM39*100</f>
        <v>49.80836531581344</v>
      </c>
      <c r="AT39" s="31">
        <v>106577</v>
      </c>
      <c r="AU39" s="31">
        <v>115345</v>
      </c>
      <c r="AV39" s="31">
        <v>221922</v>
      </c>
      <c r="AW39" s="31">
        <v>102456</v>
      </c>
      <c r="AX39" s="31">
        <v>113609</v>
      </c>
      <c r="AY39" s="31">
        <v>216065</v>
      </c>
      <c r="AZ39" s="31">
        <v>90020</v>
      </c>
      <c r="BA39" s="31">
        <v>109268</v>
      </c>
      <c r="BB39" s="31">
        <v>199288</v>
      </c>
      <c r="BC39" s="47">
        <f t="shared" ref="BC39" si="200">+AZ39/AW39*100</f>
        <v>87.862106660420082</v>
      </c>
      <c r="BD39" s="47">
        <f t="shared" ref="BD39" si="201">+BA39/AX39*100</f>
        <v>96.178999903176688</v>
      </c>
      <c r="BE39" s="47">
        <f t="shared" ref="BE39" si="202">+BB39/AY39*100</f>
        <v>92.235206997894153</v>
      </c>
      <c r="BF39" s="31">
        <v>90020</v>
      </c>
      <c r="BG39" s="31">
        <v>109268</v>
      </c>
      <c r="BH39" s="31">
        <v>199288</v>
      </c>
      <c r="BI39" s="31">
        <v>43647</v>
      </c>
      <c r="BJ39" s="31">
        <v>78120</v>
      </c>
      <c r="BK39" s="31">
        <v>121767</v>
      </c>
      <c r="BL39" s="47">
        <f t="shared" ref="BL39" si="203">+BI39/BF39*100</f>
        <v>48.485892023994673</v>
      </c>
      <c r="BM39" s="47">
        <f t="shared" ref="BM39" si="204">+BJ39/BG39*100</f>
        <v>71.493941501629024</v>
      </c>
      <c r="BN39" s="47">
        <f t="shared" ref="BN39" si="205">+BK39/BH39*100</f>
        <v>61.10101962988238</v>
      </c>
      <c r="BO39" s="31">
        <v>143511</v>
      </c>
      <c r="BP39" s="31">
        <v>115896</v>
      </c>
      <c r="BQ39" s="31">
        <v>259407</v>
      </c>
      <c r="BR39" s="31">
        <v>143094</v>
      </c>
      <c r="BS39" s="31">
        <v>115686</v>
      </c>
      <c r="BT39" s="31">
        <v>258780</v>
      </c>
      <c r="BU39" s="31">
        <v>137900</v>
      </c>
      <c r="BV39" s="31">
        <v>114101</v>
      </c>
      <c r="BW39" s="31">
        <v>252001</v>
      </c>
      <c r="BX39" s="47">
        <f t="shared" si="145"/>
        <v>96.370218178260444</v>
      </c>
      <c r="BY39" s="47">
        <f t="shared" si="146"/>
        <v>98.629912003181019</v>
      </c>
      <c r="BZ39" s="47">
        <f t="shared" si="147"/>
        <v>97.380400340057193</v>
      </c>
      <c r="CA39" s="31">
        <v>137900</v>
      </c>
      <c r="CB39" s="31">
        <v>114101</v>
      </c>
      <c r="CC39" s="31">
        <v>252001</v>
      </c>
      <c r="CD39" s="31">
        <v>103355</v>
      </c>
      <c r="CE39" s="31">
        <v>101359</v>
      </c>
      <c r="CF39" s="31">
        <v>204714</v>
      </c>
      <c r="CG39" s="47">
        <f t="shared" si="148"/>
        <v>74.949238578680195</v>
      </c>
      <c r="CH39" s="47">
        <f t="shared" si="149"/>
        <v>88.832700852753263</v>
      </c>
      <c r="CI39" s="47">
        <f t="shared" si="150"/>
        <v>81.235391923047928</v>
      </c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</row>
    <row r="40" spans="1:108" s="8" customFormat="1" ht="28.5" x14ac:dyDescent="0.25">
      <c r="A40" s="17">
        <v>32</v>
      </c>
      <c r="B40" s="17" t="s">
        <v>25</v>
      </c>
      <c r="C40" s="7" t="s">
        <v>155</v>
      </c>
      <c r="D40" s="31">
        <v>249690</v>
      </c>
      <c r="E40" s="31">
        <v>244814</v>
      </c>
      <c r="F40" s="31">
        <v>494504</v>
      </c>
      <c r="G40" s="31">
        <v>248348</v>
      </c>
      <c r="H40" s="31">
        <v>243514</v>
      </c>
      <c r="I40" s="31">
        <f>+G40+H40</f>
        <v>491862</v>
      </c>
      <c r="J40" s="31">
        <v>208153</v>
      </c>
      <c r="K40" s="31">
        <v>214642</v>
      </c>
      <c r="L40" s="31">
        <v>422795</v>
      </c>
      <c r="M40" s="46">
        <f t="shared" si="20"/>
        <v>83.815049849404872</v>
      </c>
      <c r="N40" s="46">
        <f t="shared" si="21"/>
        <v>88.143597493367949</v>
      </c>
      <c r="O40" s="46">
        <f t="shared" si="22"/>
        <v>85.958053275105613</v>
      </c>
      <c r="P40" s="31">
        <v>208153</v>
      </c>
      <c r="Q40" s="31">
        <v>214642</v>
      </c>
      <c r="R40" s="31">
        <v>422795</v>
      </c>
      <c r="S40" s="3">
        <v>194536</v>
      </c>
      <c r="T40" s="3">
        <v>208692</v>
      </c>
      <c r="U40" s="3">
        <v>403228</v>
      </c>
      <c r="V40" s="47">
        <f t="shared" si="23"/>
        <v>93.458177398356014</v>
      </c>
      <c r="W40" s="47">
        <f t="shared" si="24"/>
        <v>97.227942341200702</v>
      </c>
      <c r="X40" s="47">
        <f t="shared" si="25"/>
        <v>95.371988788892963</v>
      </c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</row>
    <row r="41" spans="1:108" s="6" customFormat="1" x14ac:dyDescent="0.25">
      <c r="A41" s="17">
        <v>33</v>
      </c>
      <c r="B41" s="17" t="s">
        <v>47</v>
      </c>
      <c r="C41" s="7" t="s">
        <v>96</v>
      </c>
      <c r="D41" s="31">
        <v>17797</v>
      </c>
      <c r="E41" s="31">
        <v>20133</v>
      </c>
      <c r="F41" s="31">
        <f>+D41+E41</f>
        <v>37930</v>
      </c>
      <c r="G41" s="31">
        <v>17797</v>
      </c>
      <c r="H41" s="31">
        <v>20133</v>
      </c>
      <c r="I41" s="31">
        <f>+G41+H41</f>
        <v>37930</v>
      </c>
      <c r="J41" s="31">
        <v>16383</v>
      </c>
      <c r="K41" s="31">
        <v>18652</v>
      </c>
      <c r="L41" s="31">
        <v>35035</v>
      </c>
      <c r="M41" s="46">
        <f t="shared" si="20"/>
        <v>92.054840703489347</v>
      </c>
      <c r="N41" s="46">
        <f t="shared" si="21"/>
        <v>92.643917945661343</v>
      </c>
      <c r="O41" s="46">
        <f t="shared" si="22"/>
        <v>92.367519114157659</v>
      </c>
      <c r="P41" s="31">
        <v>16383</v>
      </c>
      <c r="Q41" s="31">
        <v>18652</v>
      </c>
      <c r="R41" s="31">
        <v>35035</v>
      </c>
      <c r="S41" s="31">
        <v>3275</v>
      </c>
      <c r="T41" s="31">
        <v>4300</v>
      </c>
      <c r="U41" s="31">
        <v>7575</v>
      </c>
      <c r="V41" s="47">
        <f t="shared" si="23"/>
        <v>19.990233778917172</v>
      </c>
      <c r="W41" s="47">
        <f t="shared" si="24"/>
        <v>23.053828007720352</v>
      </c>
      <c r="X41" s="47">
        <f t="shared" si="25"/>
        <v>21.621235906950194</v>
      </c>
      <c r="Y41" s="31">
        <v>17797</v>
      </c>
      <c r="Z41" s="31">
        <v>20133</v>
      </c>
      <c r="AA41" s="31">
        <f>+Y41+Z41</f>
        <v>37930</v>
      </c>
      <c r="AB41" s="31">
        <v>17797</v>
      </c>
      <c r="AC41" s="31">
        <v>20133</v>
      </c>
      <c r="AD41" s="31">
        <f>+AB41+AC41</f>
        <v>37930</v>
      </c>
      <c r="AE41" s="31">
        <v>16383</v>
      </c>
      <c r="AF41" s="31">
        <v>18652</v>
      </c>
      <c r="AG41" s="31">
        <v>35035</v>
      </c>
      <c r="AH41" s="47">
        <f t="shared" ref="AH41:AH42" si="206">+AE41/AB41*100</f>
        <v>92.054840703489347</v>
      </c>
      <c r="AI41" s="47">
        <f t="shared" ref="AI41:AI42" si="207">+AF41/AC41*100</f>
        <v>92.643917945661343</v>
      </c>
      <c r="AJ41" s="47">
        <f t="shared" ref="AJ41:AJ42" si="208">+AG41/AD41*100</f>
        <v>92.367519114157659</v>
      </c>
      <c r="AK41" s="31">
        <v>16383</v>
      </c>
      <c r="AL41" s="31">
        <v>18652</v>
      </c>
      <c r="AM41" s="31">
        <v>35035</v>
      </c>
      <c r="AN41" s="31">
        <v>3275</v>
      </c>
      <c r="AO41" s="31">
        <v>4300</v>
      </c>
      <c r="AP41" s="31">
        <v>7575</v>
      </c>
      <c r="AQ41" s="47">
        <f t="shared" ref="AQ41:AQ42" si="209">+AN41/AK41*100</f>
        <v>19.990233778917172</v>
      </c>
      <c r="AR41" s="47">
        <f t="shared" ref="AR41:AR42" si="210">+AO41/AL41*100</f>
        <v>23.053828007720352</v>
      </c>
      <c r="AS41" s="47">
        <f t="shared" ref="AS41:AS42" si="211">+AP41/AM41*100</f>
        <v>21.621235906950194</v>
      </c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</row>
    <row r="42" spans="1:108" s="6" customFormat="1" ht="27" customHeight="1" x14ac:dyDescent="0.25">
      <c r="A42" s="17">
        <v>34</v>
      </c>
      <c r="B42" s="88" t="s">
        <v>48</v>
      </c>
      <c r="C42" s="7" t="s">
        <v>20</v>
      </c>
      <c r="D42" s="31">
        <v>1695755</v>
      </c>
      <c r="E42" s="31">
        <v>1416953</v>
      </c>
      <c r="F42" s="31">
        <v>3112708</v>
      </c>
      <c r="G42" s="31">
        <v>1519650</v>
      </c>
      <c r="H42" s="31">
        <v>1340613</v>
      </c>
      <c r="I42" s="31">
        <v>2860263</v>
      </c>
      <c r="J42" s="31">
        <v>1317313</v>
      </c>
      <c r="K42" s="31">
        <v>1251714</v>
      </c>
      <c r="L42" s="31">
        <v>2569027</v>
      </c>
      <c r="M42" s="46">
        <f t="shared" si="20"/>
        <v>86.685289375843126</v>
      </c>
      <c r="N42" s="46">
        <f t="shared" si="21"/>
        <v>93.368779804462591</v>
      </c>
      <c r="O42" s="46">
        <f t="shared" si="22"/>
        <v>89.81785940663498</v>
      </c>
      <c r="P42" s="31">
        <v>1317313</v>
      </c>
      <c r="Q42" s="31">
        <v>1251714</v>
      </c>
      <c r="R42" s="31">
        <v>2569027</v>
      </c>
      <c r="S42" s="31">
        <v>844761</v>
      </c>
      <c r="T42" s="31">
        <v>966157</v>
      </c>
      <c r="U42" s="31">
        <v>1810918</v>
      </c>
      <c r="V42" s="47">
        <f t="shared" si="23"/>
        <v>64.127583953092397</v>
      </c>
      <c r="W42" s="47">
        <f t="shared" si="24"/>
        <v>77.186721567386797</v>
      </c>
      <c r="X42" s="47">
        <f t="shared" si="25"/>
        <v>70.490423027862306</v>
      </c>
      <c r="Y42" s="31">
        <v>75285</v>
      </c>
      <c r="Z42" s="31">
        <v>107002</v>
      </c>
      <c r="AA42" s="31">
        <v>182287</v>
      </c>
      <c r="AB42" s="31">
        <v>71723</v>
      </c>
      <c r="AC42" s="31">
        <v>104132</v>
      </c>
      <c r="AD42" s="31">
        <v>175855</v>
      </c>
      <c r="AE42" s="31">
        <v>59137</v>
      </c>
      <c r="AF42" s="31">
        <v>94998</v>
      </c>
      <c r="AG42" s="31">
        <v>154135</v>
      </c>
      <c r="AH42" s="47">
        <f t="shared" si="206"/>
        <v>82.451933131631421</v>
      </c>
      <c r="AI42" s="47">
        <f t="shared" si="207"/>
        <v>91.228440825106588</v>
      </c>
      <c r="AJ42" s="47">
        <f t="shared" si="208"/>
        <v>87.64891529953654</v>
      </c>
      <c r="AK42" s="31">
        <v>59137</v>
      </c>
      <c r="AL42" s="31">
        <v>94998</v>
      </c>
      <c r="AM42" s="31">
        <v>154135</v>
      </c>
      <c r="AN42" s="31">
        <v>30370</v>
      </c>
      <c r="AO42" s="31">
        <v>61963</v>
      </c>
      <c r="AP42" s="31">
        <v>92333</v>
      </c>
      <c r="AQ42" s="47">
        <f t="shared" si="209"/>
        <v>51.355327459965835</v>
      </c>
      <c r="AR42" s="47">
        <f t="shared" si="210"/>
        <v>65.225583696498873</v>
      </c>
      <c r="AS42" s="47">
        <f t="shared" si="211"/>
        <v>59.903980277029881</v>
      </c>
      <c r="AT42" s="31">
        <v>500250</v>
      </c>
      <c r="AU42" s="31">
        <v>391858</v>
      </c>
      <c r="AV42" s="31">
        <v>892108</v>
      </c>
      <c r="AW42" s="31">
        <v>480950</v>
      </c>
      <c r="AX42" s="31">
        <v>382689</v>
      </c>
      <c r="AY42" s="31">
        <v>863639</v>
      </c>
      <c r="AZ42" s="31">
        <v>405471</v>
      </c>
      <c r="BA42" s="31">
        <v>345954</v>
      </c>
      <c r="BB42" s="31">
        <v>751425</v>
      </c>
      <c r="BC42" s="47">
        <f t="shared" ref="BC42" si="212">+AZ42/AW42*100</f>
        <v>84.30626884291506</v>
      </c>
      <c r="BD42" s="47">
        <f t="shared" ref="BD42" si="213">+BA42/AX42*100</f>
        <v>90.400821554839567</v>
      </c>
      <c r="BE42" s="47">
        <f t="shared" ref="BE42" si="214">+BB42/AY42*100</f>
        <v>87.006839663331561</v>
      </c>
      <c r="BF42" s="31">
        <v>405471</v>
      </c>
      <c r="BG42" s="31">
        <v>345954</v>
      </c>
      <c r="BH42" s="31">
        <v>751425</v>
      </c>
      <c r="BI42" s="31">
        <v>218382</v>
      </c>
      <c r="BJ42" s="31">
        <v>230274</v>
      </c>
      <c r="BK42" s="31">
        <v>448656</v>
      </c>
      <c r="BL42" s="47">
        <f t="shared" ref="BL42" si="215">+BI42/BF42*100</f>
        <v>53.858845638775641</v>
      </c>
      <c r="BM42" s="47">
        <f t="shared" ref="BM42" si="216">+BJ42/BG42*100</f>
        <v>66.562028477774504</v>
      </c>
      <c r="BN42" s="47">
        <f t="shared" ref="BN42" si="217">+BK42/BH42*100</f>
        <v>59.707356023555249</v>
      </c>
      <c r="BO42" s="31">
        <v>1115470</v>
      </c>
      <c r="BP42" s="31">
        <v>916296</v>
      </c>
      <c r="BQ42" s="31">
        <v>2031766</v>
      </c>
      <c r="BR42" s="31">
        <v>963145</v>
      </c>
      <c r="BS42" s="31">
        <v>852254</v>
      </c>
      <c r="BT42" s="31">
        <v>1815399</v>
      </c>
      <c r="BU42" s="31">
        <v>850202</v>
      </c>
      <c r="BV42" s="31">
        <v>809654</v>
      </c>
      <c r="BW42" s="31">
        <v>1659856</v>
      </c>
      <c r="BX42" s="47">
        <f>+BU42/BR42*100</f>
        <v>88.273520601778543</v>
      </c>
      <c r="BY42" s="47">
        <f t="shared" ref="BY42" si="218">+BV42/BS42*100</f>
        <v>95.001490166077247</v>
      </c>
      <c r="BZ42" s="47">
        <f t="shared" ref="BZ42" si="219">+BW42/BT42*100</f>
        <v>91.43202128017036</v>
      </c>
      <c r="CA42" s="31">
        <v>850202</v>
      </c>
      <c r="CB42" s="31">
        <v>809654</v>
      </c>
      <c r="CC42" s="31">
        <v>1659856</v>
      </c>
      <c r="CD42" s="31">
        <v>595154</v>
      </c>
      <c r="CE42" s="31">
        <v>673474</v>
      </c>
      <c r="CF42" s="31">
        <v>1268628</v>
      </c>
      <c r="CG42" s="47">
        <f>+CD42/CA42*100</f>
        <v>70.001482000748055</v>
      </c>
      <c r="CH42" s="47">
        <f t="shared" ref="CH42" si="220">+CE42/CB42*100</f>
        <v>83.180469682111124</v>
      </c>
      <c r="CI42" s="47">
        <f t="shared" ref="CI42" si="221">+CF42/CC42*100</f>
        <v>76.430003566574442</v>
      </c>
      <c r="CJ42" s="31">
        <v>4750</v>
      </c>
      <c r="CK42" s="31">
        <v>1797</v>
      </c>
      <c r="CL42" s="31">
        <v>6547</v>
      </c>
      <c r="CM42" s="31">
        <v>3832</v>
      </c>
      <c r="CN42" s="31">
        <v>1538</v>
      </c>
      <c r="CO42" s="31">
        <v>5370</v>
      </c>
      <c r="CP42" s="31">
        <v>2503</v>
      </c>
      <c r="CQ42" s="31">
        <v>1108</v>
      </c>
      <c r="CR42" s="31">
        <v>3611</v>
      </c>
      <c r="CS42" s="47">
        <f t="shared" ref="CS42" si="222">+CP42/CM42*100</f>
        <v>65.318371607515658</v>
      </c>
      <c r="CT42" s="47">
        <f t="shared" ref="CT42" si="223">+CQ42/CN42*100</f>
        <v>72.041612483745126</v>
      </c>
      <c r="CU42" s="47">
        <f t="shared" ref="CU42" si="224">+CR42/CO42*100</f>
        <v>67.243947858472993</v>
      </c>
      <c r="CV42" s="31">
        <v>2503</v>
      </c>
      <c r="CW42" s="31">
        <v>1108</v>
      </c>
      <c r="CX42" s="31">
        <v>3611</v>
      </c>
      <c r="CY42" s="31">
        <v>855</v>
      </c>
      <c r="CZ42" s="31">
        <v>446</v>
      </c>
      <c r="DA42" s="31">
        <v>1301</v>
      </c>
      <c r="DB42" s="47">
        <f t="shared" ref="DB42" si="225">+CY42/CV42*100</f>
        <v>34.159009188973229</v>
      </c>
      <c r="DC42" s="47">
        <f t="shared" ref="DC42" si="226">+CZ42/CW42*100</f>
        <v>40.25270758122744</v>
      </c>
      <c r="DD42" s="47">
        <f t="shared" ref="DD42" si="227">+DA42/CX42*100</f>
        <v>36.028800886181109</v>
      </c>
    </row>
    <row r="43" spans="1:108" s="6" customFormat="1" ht="28.5" x14ac:dyDescent="0.25">
      <c r="A43" s="17">
        <v>35</v>
      </c>
      <c r="B43" s="90"/>
      <c r="C43" s="7" t="s">
        <v>62</v>
      </c>
      <c r="D43" s="31">
        <v>837</v>
      </c>
      <c r="E43" s="31">
        <v>669</v>
      </c>
      <c r="F43" s="31">
        <v>1506</v>
      </c>
      <c r="G43" s="31">
        <v>837</v>
      </c>
      <c r="H43" s="31">
        <v>669</v>
      </c>
      <c r="I43" s="31">
        <v>1506</v>
      </c>
      <c r="J43" s="31">
        <v>795</v>
      </c>
      <c r="K43" s="31">
        <v>641</v>
      </c>
      <c r="L43" s="31">
        <v>1436</v>
      </c>
      <c r="M43" s="46">
        <f t="shared" si="20"/>
        <v>94.982078853046588</v>
      </c>
      <c r="N43" s="46">
        <f t="shared" si="21"/>
        <v>95.814648729446944</v>
      </c>
      <c r="O43" s="46">
        <f t="shared" si="22"/>
        <v>95.351925630810101</v>
      </c>
      <c r="P43" s="31">
        <v>795</v>
      </c>
      <c r="Q43" s="31">
        <v>641</v>
      </c>
      <c r="R43" s="31">
        <v>1436</v>
      </c>
      <c r="S43" s="31">
        <v>556</v>
      </c>
      <c r="T43" s="31">
        <v>476</v>
      </c>
      <c r="U43" s="31">
        <v>1032</v>
      </c>
      <c r="V43" s="47">
        <f t="shared" si="23"/>
        <v>69.937106918238996</v>
      </c>
      <c r="W43" s="47">
        <f t="shared" si="24"/>
        <v>74.258970358814352</v>
      </c>
      <c r="X43" s="47">
        <f t="shared" si="25"/>
        <v>71.866295264623957</v>
      </c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</row>
    <row r="44" spans="1:108" s="6" customFormat="1" ht="24" customHeight="1" x14ac:dyDescent="0.25">
      <c r="A44" s="17">
        <v>36</v>
      </c>
      <c r="B44" s="90"/>
      <c r="C44" s="7" t="s">
        <v>61</v>
      </c>
      <c r="D44" s="31">
        <v>97</v>
      </c>
      <c r="E44" s="31">
        <v>143</v>
      </c>
      <c r="F44" s="31">
        <v>240</v>
      </c>
      <c r="G44" s="31">
        <v>96</v>
      </c>
      <c r="H44" s="31">
        <v>143</v>
      </c>
      <c r="I44" s="31">
        <v>239</v>
      </c>
      <c r="J44" s="31">
        <v>92</v>
      </c>
      <c r="K44" s="31">
        <v>142</v>
      </c>
      <c r="L44" s="31">
        <v>234</v>
      </c>
      <c r="M44" s="46">
        <f t="shared" si="20"/>
        <v>95.833333333333343</v>
      </c>
      <c r="N44" s="46">
        <f t="shared" si="21"/>
        <v>99.300699300699307</v>
      </c>
      <c r="O44" s="46">
        <f t="shared" si="22"/>
        <v>97.907949790794973</v>
      </c>
      <c r="P44" s="31">
        <v>92</v>
      </c>
      <c r="Q44" s="31">
        <v>142</v>
      </c>
      <c r="R44" s="31">
        <v>234</v>
      </c>
      <c r="S44" s="31">
        <v>60</v>
      </c>
      <c r="T44" s="31">
        <v>107</v>
      </c>
      <c r="U44" s="31">
        <v>167</v>
      </c>
      <c r="V44" s="47">
        <f t="shared" si="23"/>
        <v>65.217391304347828</v>
      </c>
      <c r="W44" s="47">
        <f t="shared" si="24"/>
        <v>75.352112676056336</v>
      </c>
      <c r="X44" s="47">
        <f t="shared" si="25"/>
        <v>71.367521367521363</v>
      </c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1">
        <v>59</v>
      </c>
      <c r="AU44" s="31">
        <v>106</v>
      </c>
      <c r="AV44" s="31">
        <v>165</v>
      </c>
      <c r="AW44" s="31">
        <v>59</v>
      </c>
      <c r="AX44" s="31">
        <v>106</v>
      </c>
      <c r="AY44" s="31">
        <v>165</v>
      </c>
      <c r="AZ44" s="31">
        <v>59</v>
      </c>
      <c r="BA44" s="31">
        <v>105</v>
      </c>
      <c r="BB44" s="31">
        <v>164</v>
      </c>
      <c r="BC44" s="47">
        <f t="shared" ref="BC44:BC47" si="228">+AZ44/AW44*100</f>
        <v>100</v>
      </c>
      <c r="BD44" s="47">
        <f t="shared" ref="BD44:BD47" si="229">+BA44/AX44*100</f>
        <v>99.056603773584911</v>
      </c>
      <c r="BE44" s="47">
        <f t="shared" ref="BE44:BE47" si="230">+BB44/AY44*100</f>
        <v>99.393939393939391</v>
      </c>
      <c r="BF44" s="31">
        <v>59</v>
      </c>
      <c r="BG44" s="31">
        <v>105</v>
      </c>
      <c r="BH44" s="31">
        <v>164</v>
      </c>
      <c r="BI44" s="31">
        <v>43</v>
      </c>
      <c r="BJ44" s="31">
        <v>88</v>
      </c>
      <c r="BK44" s="31">
        <v>131</v>
      </c>
      <c r="BL44" s="47">
        <f t="shared" ref="BL44:BL47" si="231">+BI44/BF44*100</f>
        <v>72.881355932203391</v>
      </c>
      <c r="BM44" s="47">
        <f t="shared" ref="BM44:BM47" si="232">+BJ44/BG44*100</f>
        <v>83.80952380952381</v>
      </c>
      <c r="BN44" s="47">
        <f t="shared" ref="BN44:BN47" si="233">+BK44/BH44*100</f>
        <v>79.878048780487802</v>
      </c>
      <c r="BO44" s="31">
        <v>38</v>
      </c>
      <c r="BP44" s="31">
        <v>37</v>
      </c>
      <c r="BQ44" s="31">
        <v>75</v>
      </c>
      <c r="BR44" s="31">
        <v>37</v>
      </c>
      <c r="BS44" s="31">
        <v>37</v>
      </c>
      <c r="BT44" s="31">
        <v>74</v>
      </c>
      <c r="BU44" s="31">
        <v>33</v>
      </c>
      <c r="BV44" s="31">
        <v>37</v>
      </c>
      <c r="BW44" s="31">
        <v>70</v>
      </c>
      <c r="BX44" s="47">
        <f t="shared" ref="BX44:BX47" si="234">+BU44/BR44*100</f>
        <v>89.189189189189193</v>
      </c>
      <c r="BY44" s="47">
        <f t="shared" ref="BY44:BY47" si="235">+BV44/BS44*100</f>
        <v>100</v>
      </c>
      <c r="BZ44" s="47">
        <f t="shared" ref="BZ44:BZ47" si="236">+BW44/BT44*100</f>
        <v>94.594594594594597</v>
      </c>
      <c r="CA44" s="31">
        <v>33</v>
      </c>
      <c r="CB44" s="31">
        <v>37</v>
      </c>
      <c r="CC44" s="31">
        <v>70</v>
      </c>
      <c r="CD44" s="31">
        <v>17</v>
      </c>
      <c r="CE44" s="31">
        <v>19</v>
      </c>
      <c r="CF44" s="31">
        <v>36</v>
      </c>
      <c r="CG44" s="47">
        <f t="shared" ref="CG44:CG47" si="237">+CD44/CA44*100</f>
        <v>51.515151515151516</v>
      </c>
      <c r="CH44" s="47">
        <f t="shared" ref="CH44:CH47" si="238">+CE44/CB44*100</f>
        <v>51.351351351351347</v>
      </c>
      <c r="CI44" s="47">
        <f t="shared" ref="CI44:CI47" si="239">+CF44/CC44*100</f>
        <v>51.428571428571423</v>
      </c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</row>
    <row r="45" spans="1:108" s="32" customFormat="1" ht="24" customHeight="1" x14ac:dyDescent="0.25">
      <c r="A45" s="17">
        <v>37</v>
      </c>
      <c r="B45" s="89"/>
      <c r="C45" s="7" t="s">
        <v>60</v>
      </c>
      <c r="D45" s="31">
        <v>13420</v>
      </c>
      <c r="E45" s="31">
        <v>5025</v>
      </c>
      <c r="F45" s="31">
        <v>18445</v>
      </c>
      <c r="G45" s="31">
        <v>13420</v>
      </c>
      <c r="H45" s="31">
        <v>5025</v>
      </c>
      <c r="I45" s="31">
        <v>18445</v>
      </c>
      <c r="J45" s="31">
        <v>10254</v>
      </c>
      <c r="K45" s="31">
        <v>3919</v>
      </c>
      <c r="L45" s="31">
        <v>14173</v>
      </c>
      <c r="M45" s="46">
        <f t="shared" si="20"/>
        <v>76.408345752608042</v>
      </c>
      <c r="N45" s="46">
        <f t="shared" si="21"/>
        <v>77.990049751243788</v>
      </c>
      <c r="O45" s="46">
        <f t="shared" si="22"/>
        <v>76.839251829764166</v>
      </c>
      <c r="P45" s="31">
        <v>10254</v>
      </c>
      <c r="Q45" s="31">
        <v>3919</v>
      </c>
      <c r="R45" s="31">
        <v>14173</v>
      </c>
      <c r="S45" s="31">
        <v>9752</v>
      </c>
      <c r="T45" s="31">
        <v>3814</v>
      </c>
      <c r="U45" s="31">
        <v>13566</v>
      </c>
      <c r="V45" s="47">
        <f t="shared" si="23"/>
        <v>95.104349522137696</v>
      </c>
      <c r="W45" s="47">
        <f t="shared" si="24"/>
        <v>97.320745088032652</v>
      </c>
      <c r="X45" s="47">
        <f t="shared" si="25"/>
        <v>95.717208777252523</v>
      </c>
      <c r="Y45" s="31">
        <v>6</v>
      </c>
      <c r="Z45" s="31">
        <v>1</v>
      </c>
      <c r="AA45" s="31">
        <v>7</v>
      </c>
      <c r="AB45" s="31">
        <v>6</v>
      </c>
      <c r="AC45" s="31">
        <v>1</v>
      </c>
      <c r="AD45" s="31">
        <v>7</v>
      </c>
      <c r="AE45" s="31">
        <v>6</v>
      </c>
      <c r="AF45" s="31">
        <v>1</v>
      </c>
      <c r="AG45" s="31">
        <v>7</v>
      </c>
      <c r="AH45" s="47">
        <f t="shared" ref="AH45" si="240">+AE45/AB45*100</f>
        <v>100</v>
      </c>
      <c r="AI45" s="47">
        <f t="shared" ref="AI45" si="241">+AF45/AC45*100</f>
        <v>100</v>
      </c>
      <c r="AJ45" s="47">
        <f t="shared" ref="AJ45" si="242">+AG45/AD45*100</f>
        <v>100</v>
      </c>
      <c r="AK45" s="31">
        <v>6</v>
      </c>
      <c r="AL45" s="31">
        <v>1</v>
      </c>
      <c r="AM45" s="31">
        <v>7</v>
      </c>
      <c r="AN45" s="31">
        <v>6</v>
      </c>
      <c r="AO45" s="31">
        <v>1</v>
      </c>
      <c r="AP45" s="31">
        <v>7</v>
      </c>
      <c r="AQ45" s="47">
        <f t="shared" ref="AQ45:AQ47" si="243">+AN45/AK45*100</f>
        <v>100</v>
      </c>
      <c r="AR45" s="47">
        <f t="shared" ref="AR45:AR46" si="244">+AO45/AL45*100</f>
        <v>100</v>
      </c>
      <c r="AS45" s="47">
        <f t="shared" ref="AS45:AS47" si="245">+AP45/AM45*100</f>
        <v>100</v>
      </c>
      <c r="AT45" s="31">
        <v>10368</v>
      </c>
      <c r="AU45" s="31">
        <v>3828</v>
      </c>
      <c r="AV45" s="31">
        <v>14196</v>
      </c>
      <c r="AW45" s="31">
        <v>10368</v>
      </c>
      <c r="AX45" s="31">
        <v>3828</v>
      </c>
      <c r="AY45" s="31">
        <v>14196</v>
      </c>
      <c r="AZ45" s="31">
        <v>7961</v>
      </c>
      <c r="BA45" s="31">
        <v>3017</v>
      </c>
      <c r="BB45" s="31">
        <v>10978</v>
      </c>
      <c r="BC45" s="47">
        <f t="shared" si="228"/>
        <v>76.784336419753089</v>
      </c>
      <c r="BD45" s="47">
        <f t="shared" si="229"/>
        <v>78.814002089864161</v>
      </c>
      <c r="BE45" s="47">
        <f t="shared" si="230"/>
        <v>77.331642716258102</v>
      </c>
      <c r="BF45" s="31">
        <v>7961</v>
      </c>
      <c r="BG45" s="31">
        <v>3017</v>
      </c>
      <c r="BH45" s="31">
        <v>10978</v>
      </c>
      <c r="BI45" s="31">
        <v>7573</v>
      </c>
      <c r="BJ45" s="31">
        <v>2933</v>
      </c>
      <c r="BK45" s="31">
        <v>10506</v>
      </c>
      <c r="BL45" s="47">
        <f t="shared" si="231"/>
        <v>95.126240422057535</v>
      </c>
      <c r="BM45" s="47">
        <f t="shared" si="232"/>
        <v>97.215777262180964</v>
      </c>
      <c r="BN45" s="47">
        <f t="shared" si="233"/>
        <v>95.700491892876656</v>
      </c>
      <c r="BO45" s="31">
        <v>3046</v>
      </c>
      <c r="BP45" s="31">
        <v>1196</v>
      </c>
      <c r="BQ45" s="31">
        <v>4242</v>
      </c>
      <c r="BR45" s="31">
        <v>3046</v>
      </c>
      <c r="BS45" s="31">
        <v>1196</v>
      </c>
      <c r="BT45" s="31">
        <v>4242</v>
      </c>
      <c r="BU45" s="31">
        <v>2287</v>
      </c>
      <c r="BV45" s="31">
        <v>901</v>
      </c>
      <c r="BW45" s="31">
        <v>3188</v>
      </c>
      <c r="BX45" s="47">
        <f t="shared" si="234"/>
        <v>75.082074852265265</v>
      </c>
      <c r="BY45" s="47">
        <f t="shared" si="235"/>
        <v>75.334448160535118</v>
      </c>
      <c r="BZ45" s="47">
        <f t="shared" si="236"/>
        <v>75.153229608675147</v>
      </c>
      <c r="CA45" s="31">
        <v>2287</v>
      </c>
      <c r="CB45" s="31">
        <v>901</v>
      </c>
      <c r="CC45" s="31">
        <v>3188</v>
      </c>
      <c r="CD45" s="31">
        <v>2173</v>
      </c>
      <c r="CE45" s="31">
        <v>880</v>
      </c>
      <c r="CF45" s="31">
        <v>3053</v>
      </c>
      <c r="CG45" s="47">
        <f t="shared" si="237"/>
        <v>95.015303891561004</v>
      </c>
      <c r="CH45" s="47">
        <f t="shared" si="238"/>
        <v>97.669256381797993</v>
      </c>
      <c r="CI45" s="47">
        <f t="shared" si="239"/>
        <v>95.765370138017573</v>
      </c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</row>
    <row r="46" spans="1:108" s="6" customFormat="1" ht="24" customHeight="1" x14ac:dyDescent="0.25">
      <c r="A46" s="17">
        <v>38</v>
      </c>
      <c r="B46" s="91" t="s">
        <v>49</v>
      </c>
      <c r="C46" s="7" t="s">
        <v>59</v>
      </c>
      <c r="D46" s="31">
        <v>67364</v>
      </c>
      <c r="E46" s="31">
        <v>64750</v>
      </c>
      <c r="F46" s="31">
        <f>SUM(D46:E46)</f>
        <v>132114</v>
      </c>
      <c r="G46" s="31">
        <v>64611</v>
      </c>
      <c r="H46" s="31">
        <v>63233</v>
      </c>
      <c r="I46" s="31">
        <f>SUM(G46:H46)</f>
        <v>127844</v>
      </c>
      <c r="J46" s="31">
        <v>57803</v>
      </c>
      <c r="K46" s="31">
        <v>59890</v>
      </c>
      <c r="L46" s="31">
        <f>SUM(J46:K46)</f>
        <v>117693</v>
      </c>
      <c r="M46" s="46">
        <f t="shared" si="20"/>
        <v>89.463094519509056</v>
      </c>
      <c r="N46" s="46">
        <f t="shared" si="21"/>
        <v>94.713203548779916</v>
      </c>
      <c r="O46" s="46">
        <f t="shared" si="22"/>
        <v>92.059854197302954</v>
      </c>
      <c r="P46" s="31">
        <v>57803</v>
      </c>
      <c r="Q46" s="31">
        <v>59890</v>
      </c>
      <c r="R46" s="31">
        <f>SUM(P46:Q46)</f>
        <v>117693</v>
      </c>
      <c r="S46" s="31">
        <v>16965</v>
      </c>
      <c r="T46" s="31">
        <v>26935</v>
      </c>
      <c r="U46" s="31">
        <f>SUM(S46:T46)</f>
        <v>43900</v>
      </c>
      <c r="V46" s="47">
        <f t="shared" si="23"/>
        <v>29.349687732470631</v>
      </c>
      <c r="W46" s="47">
        <f t="shared" si="24"/>
        <v>44.974119218567374</v>
      </c>
      <c r="X46" s="47">
        <f t="shared" si="25"/>
        <v>37.300434180452534</v>
      </c>
      <c r="Y46" s="31">
        <v>33520</v>
      </c>
      <c r="Z46" s="31">
        <v>38411</v>
      </c>
      <c r="AA46" s="31">
        <f>SUM(Y46:Z46)</f>
        <v>71931</v>
      </c>
      <c r="AB46" s="31">
        <v>32347</v>
      </c>
      <c r="AC46" s="31">
        <v>37558</v>
      </c>
      <c r="AD46" s="31">
        <f>SUM(AB46:AC46)</f>
        <v>69905</v>
      </c>
      <c r="AE46" s="31">
        <v>28539</v>
      </c>
      <c r="AF46" s="31">
        <v>35338</v>
      </c>
      <c r="AG46" s="31">
        <f>SUM(AE46:AF46)</f>
        <v>63877</v>
      </c>
      <c r="AH46" s="47">
        <f t="shared" ref="AH46:AH47" si="246">+AE46/AB46*100</f>
        <v>88.227656351439094</v>
      </c>
      <c r="AI46" s="47">
        <f t="shared" ref="AI46:AI47" si="247">+AF46/AC46*100</f>
        <v>94.089142126843811</v>
      </c>
      <c r="AJ46" s="47">
        <f t="shared" ref="AJ46:AJ47" si="248">+AG46/AD46*100</f>
        <v>91.37686860739575</v>
      </c>
      <c r="AK46" s="31">
        <v>28539</v>
      </c>
      <c r="AL46" s="31">
        <v>35338</v>
      </c>
      <c r="AM46" s="31">
        <f>SUM(AK46:AL46)</f>
        <v>63877</v>
      </c>
      <c r="AN46" s="31">
        <v>7504</v>
      </c>
      <c r="AO46" s="31">
        <v>14899</v>
      </c>
      <c r="AP46" s="31">
        <f>SUM(AN46:AO46)</f>
        <v>22403</v>
      </c>
      <c r="AQ46" s="47">
        <f t="shared" si="243"/>
        <v>26.293843512386562</v>
      </c>
      <c r="AR46" s="47">
        <f t="shared" si="244"/>
        <v>42.161412643613104</v>
      </c>
      <c r="AS46" s="47">
        <f t="shared" si="245"/>
        <v>35.072091676190176</v>
      </c>
      <c r="AT46" s="31">
        <v>13155</v>
      </c>
      <c r="AU46" s="31">
        <v>11918</v>
      </c>
      <c r="AV46" s="31">
        <f>SUM(AT46:AU46)</f>
        <v>25073</v>
      </c>
      <c r="AW46" s="31">
        <v>12631</v>
      </c>
      <c r="AX46" s="31">
        <v>11625</v>
      </c>
      <c r="AY46" s="31">
        <f>SUM(AW46:AX46)</f>
        <v>24256</v>
      </c>
      <c r="AZ46" s="31">
        <v>11123</v>
      </c>
      <c r="BA46" s="31">
        <v>10968</v>
      </c>
      <c r="BB46" s="31">
        <f>SUM(AZ46:BA46)</f>
        <v>22091</v>
      </c>
      <c r="BC46" s="47">
        <f t="shared" si="228"/>
        <v>88.061119467975615</v>
      </c>
      <c r="BD46" s="47">
        <f t="shared" si="229"/>
        <v>94.348387096774189</v>
      </c>
      <c r="BE46" s="47">
        <f t="shared" si="230"/>
        <v>91.074373350923494</v>
      </c>
      <c r="BF46" s="31">
        <v>11123</v>
      </c>
      <c r="BG46" s="31">
        <v>10968</v>
      </c>
      <c r="BH46" s="31">
        <f>SUM(BF46:BG46)</f>
        <v>22091</v>
      </c>
      <c r="BI46" s="31">
        <v>2599</v>
      </c>
      <c r="BJ46" s="31">
        <v>4405</v>
      </c>
      <c r="BK46" s="31">
        <f>SUM(BI46:BJ46)</f>
        <v>7004</v>
      </c>
      <c r="BL46" s="47">
        <f t="shared" si="231"/>
        <v>23.365998381731547</v>
      </c>
      <c r="BM46" s="47">
        <f t="shared" si="232"/>
        <v>40.16229029905179</v>
      </c>
      <c r="BN46" s="47">
        <f t="shared" si="233"/>
        <v>31.705219320085103</v>
      </c>
      <c r="BO46" s="31">
        <v>20689</v>
      </c>
      <c r="BP46" s="31">
        <v>14421</v>
      </c>
      <c r="BQ46" s="31">
        <f>SUM(BO46:BP46)</f>
        <v>35110</v>
      </c>
      <c r="BR46" s="31">
        <v>19633</v>
      </c>
      <c r="BS46" s="31">
        <v>14050</v>
      </c>
      <c r="BT46" s="31">
        <f>SUM(BR46:BS46)</f>
        <v>33683</v>
      </c>
      <c r="BU46" s="31">
        <v>18141</v>
      </c>
      <c r="BV46" s="31">
        <v>13584</v>
      </c>
      <c r="BW46" s="31">
        <f>SUM(BU46:BV46)</f>
        <v>31725</v>
      </c>
      <c r="BX46" s="47">
        <f t="shared" si="234"/>
        <v>92.400550094229104</v>
      </c>
      <c r="BY46" s="47">
        <f t="shared" si="235"/>
        <v>96.683274021352318</v>
      </c>
      <c r="BZ46" s="47">
        <f t="shared" si="236"/>
        <v>94.186978594543248</v>
      </c>
      <c r="CA46" s="31">
        <v>18141</v>
      </c>
      <c r="CB46" s="31">
        <v>13584</v>
      </c>
      <c r="CC46" s="31">
        <f>SUM(CA46:CB46)</f>
        <v>31725</v>
      </c>
      <c r="CD46" s="31">
        <v>6862</v>
      </c>
      <c r="CE46" s="31">
        <v>7631</v>
      </c>
      <c r="CF46" s="31">
        <f>SUM(CD46:CE46)</f>
        <v>14493</v>
      </c>
      <c r="CG46" s="47">
        <f t="shared" si="237"/>
        <v>37.825919188578361</v>
      </c>
      <c r="CH46" s="47">
        <f t="shared" si="238"/>
        <v>56.176383981154302</v>
      </c>
      <c r="CI46" s="47">
        <f t="shared" si="239"/>
        <v>45.68321513002364</v>
      </c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</row>
    <row r="47" spans="1:108" s="6" customFormat="1" ht="24" customHeight="1" x14ac:dyDescent="0.25">
      <c r="A47" s="17">
        <v>39</v>
      </c>
      <c r="B47" s="92"/>
      <c r="C47" s="7" t="s">
        <v>58</v>
      </c>
      <c r="D47" s="31">
        <v>578</v>
      </c>
      <c r="E47" s="31">
        <v>56</v>
      </c>
      <c r="F47" s="31">
        <v>634</v>
      </c>
      <c r="G47" s="31">
        <v>578</v>
      </c>
      <c r="H47" s="31">
        <v>56</v>
      </c>
      <c r="I47" s="31">
        <v>634</v>
      </c>
      <c r="J47" s="31">
        <v>521</v>
      </c>
      <c r="K47" s="31">
        <v>47</v>
      </c>
      <c r="L47" s="31">
        <v>568</v>
      </c>
      <c r="M47" s="46">
        <f t="shared" si="20"/>
        <v>90.13840830449827</v>
      </c>
      <c r="N47" s="46">
        <f t="shared" si="21"/>
        <v>83.928571428571431</v>
      </c>
      <c r="O47" s="46">
        <f t="shared" si="22"/>
        <v>89.589905362776022</v>
      </c>
      <c r="P47" s="31">
        <v>521</v>
      </c>
      <c r="Q47" s="31">
        <v>47</v>
      </c>
      <c r="R47" s="31">
        <v>568</v>
      </c>
      <c r="S47" s="31">
        <v>159</v>
      </c>
      <c r="T47" s="31">
        <v>10</v>
      </c>
      <c r="U47" s="31">
        <v>169</v>
      </c>
      <c r="V47" s="47">
        <f t="shared" si="23"/>
        <v>30.518234165067177</v>
      </c>
      <c r="W47" s="47">
        <f t="shared" si="24"/>
        <v>21.276595744680851</v>
      </c>
      <c r="X47" s="47">
        <f t="shared" si="25"/>
        <v>29.753521126760564</v>
      </c>
      <c r="Y47" s="31">
        <v>7</v>
      </c>
      <c r="Z47" s="31">
        <v>1</v>
      </c>
      <c r="AA47" s="31">
        <v>8</v>
      </c>
      <c r="AB47" s="31">
        <v>7</v>
      </c>
      <c r="AC47" s="31">
        <v>1</v>
      </c>
      <c r="AD47" s="31">
        <v>8</v>
      </c>
      <c r="AE47" s="31">
        <v>4</v>
      </c>
      <c r="AF47" s="31">
        <v>0</v>
      </c>
      <c r="AG47" s="31">
        <v>4</v>
      </c>
      <c r="AH47" s="47">
        <f t="shared" si="246"/>
        <v>57.142857142857139</v>
      </c>
      <c r="AI47" s="47">
        <f t="shared" si="247"/>
        <v>0</v>
      </c>
      <c r="AJ47" s="47">
        <f t="shared" si="248"/>
        <v>50</v>
      </c>
      <c r="AK47" s="31">
        <v>4</v>
      </c>
      <c r="AL47" s="31">
        <v>0</v>
      </c>
      <c r="AM47" s="31">
        <v>4</v>
      </c>
      <c r="AN47" s="31">
        <v>0</v>
      </c>
      <c r="AO47" s="31">
        <v>0</v>
      </c>
      <c r="AP47" s="31">
        <v>0</v>
      </c>
      <c r="AQ47" s="47">
        <f t="shared" si="243"/>
        <v>0</v>
      </c>
      <c r="AR47" s="33"/>
      <c r="AS47" s="47">
        <f t="shared" si="245"/>
        <v>0</v>
      </c>
      <c r="AT47" s="31">
        <v>505</v>
      </c>
      <c r="AU47" s="31">
        <v>51</v>
      </c>
      <c r="AV47" s="31">
        <v>556</v>
      </c>
      <c r="AW47" s="31">
        <v>505</v>
      </c>
      <c r="AX47" s="31">
        <v>51</v>
      </c>
      <c r="AY47" s="31">
        <v>556</v>
      </c>
      <c r="AZ47" s="31">
        <v>459</v>
      </c>
      <c r="BA47" s="31">
        <v>43</v>
      </c>
      <c r="BB47" s="31">
        <v>502</v>
      </c>
      <c r="BC47" s="47">
        <f t="shared" si="228"/>
        <v>90.89108910891089</v>
      </c>
      <c r="BD47" s="47">
        <f t="shared" si="229"/>
        <v>84.313725490196077</v>
      </c>
      <c r="BE47" s="47">
        <f t="shared" si="230"/>
        <v>90.287769784172667</v>
      </c>
      <c r="BF47" s="31">
        <v>459</v>
      </c>
      <c r="BG47" s="31">
        <v>43</v>
      </c>
      <c r="BH47" s="31">
        <v>502</v>
      </c>
      <c r="BI47" s="31">
        <v>143</v>
      </c>
      <c r="BJ47" s="31">
        <v>10</v>
      </c>
      <c r="BK47" s="31">
        <v>153</v>
      </c>
      <c r="BL47" s="47">
        <f t="shared" si="231"/>
        <v>31.154684095860567</v>
      </c>
      <c r="BM47" s="47">
        <f t="shared" si="232"/>
        <v>23.255813953488371</v>
      </c>
      <c r="BN47" s="47">
        <f t="shared" si="233"/>
        <v>30.47808764940239</v>
      </c>
      <c r="BO47" s="31">
        <v>66</v>
      </c>
      <c r="BP47" s="31">
        <v>4</v>
      </c>
      <c r="BQ47" s="31">
        <v>70</v>
      </c>
      <c r="BR47" s="31">
        <v>66</v>
      </c>
      <c r="BS47" s="31">
        <v>4</v>
      </c>
      <c r="BT47" s="31">
        <v>70</v>
      </c>
      <c r="BU47" s="31">
        <v>58</v>
      </c>
      <c r="BV47" s="31">
        <v>4</v>
      </c>
      <c r="BW47" s="31">
        <v>62</v>
      </c>
      <c r="BX47" s="47">
        <f t="shared" si="234"/>
        <v>87.878787878787875</v>
      </c>
      <c r="BY47" s="47">
        <f t="shared" si="235"/>
        <v>100</v>
      </c>
      <c r="BZ47" s="47">
        <f t="shared" si="236"/>
        <v>88.571428571428569</v>
      </c>
      <c r="CA47" s="31">
        <v>58</v>
      </c>
      <c r="CB47" s="31">
        <v>4</v>
      </c>
      <c r="CC47" s="31">
        <v>62</v>
      </c>
      <c r="CD47" s="31">
        <v>16</v>
      </c>
      <c r="CE47" s="31">
        <v>0</v>
      </c>
      <c r="CF47" s="31">
        <v>16</v>
      </c>
      <c r="CG47" s="47">
        <f t="shared" si="237"/>
        <v>27.586206896551722</v>
      </c>
      <c r="CH47" s="47">
        <f t="shared" si="238"/>
        <v>0</v>
      </c>
      <c r="CI47" s="47">
        <f t="shared" si="239"/>
        <v>25.806451612903224</v>
      </c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</row>
    <row r="48" spans="1:108" s="6" customFormat="1" ht="24" customHeight="1" x14ac:dyDescent="0.25">
      <c r="A48" s="17">
        <v>40</v>
      </c>
      <c r="B48" s="91" t="s">
        <v>50</v>
      </c>
      <c r="C48" s="27" t="s">
        <v>75</v>
      </c>
      <c r="D48" s="31">
        <v>310283</v>
      </c>
      <c r="E48" s="31">
        <v>386929</v>
      </c>
      <c r="F48" s="31">
        <f>D48+E48</f>
        <v>697212</v>
      </c>
      <c r="G48" s="31">
        <v>306253</v>
      </c>
      <c r="H48" s="31">
        <v>376068</v>
      </c>
      <c r="I48" s="31">
        <f>G48+H48</f>
        <v>682321</v>
      </c>
      <c r="J48" s="31">
        <v>269931</v>
      </c>
      <c r="K48" s="31">
        <v>295497</v>
      </c>
      <c r="L48" s="31">
        <f>J48+K48</f>
        <v>565428</v>
      </c>
      <c r="M48" s="46">
        <f t="shared" si="20"/>
        <v>88.139871282893552</v>
      </c>
      <c r="N48" s="46">
        <f t="shared" si="21"/>
        <v>78.575417211780845</v>
      </c>
      <c r="O48" s="46">
        <f t="shared" si="22"/>
        <v>82.868327370841584</v>
      </c>
      <c r="P48" s="31">
        <v>269931</v>
      </c>
      <c r="Q48" s="31">
        <v>295497</v>
      </c>
      <c r="R48" s="31">
        <f>P48+Q48</f>
        <v>565428</v>
      </c>
      <c r="S48" s="31">
        <v>45525</v>
      </c>
      <c r="T48" s="31">
        <v>40953</v>
      </c>
      <c r="U48" s="31">
        <f>S48+T48</f>
        <v>86478</v>
      </c>
      <c r="V48" s="47">
        <f t="shared" si="23"/>
        <v>16.865421163186149</v>
      </c>
      <c r="W48" s="47">
        <f t="shared" si="24"/>
        <v>13.859023949481722</v>
      </c>
      <c r="X48" s="47">
        <f t="shared" si="25"/>
        <v>15.294254971455251</v>
      </c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</row>
    <row r="49" spans="1:108" s="5" customFormat="1" ht="29.25" customHeight="1" x14ac:dyDescent="0.25">
      <c r="A49" s="17">
        <v>41</v>
      </c>
      <c r="B49" s="92"/>
      <c r="C49" s="7" t="s">
        <v>159</v>
      </c>
      <c r="D49" s="31">
        <v>17575</v>
      </c>
      <c r="E49" s="31">
        <v>31963</v>
      </c>
      <c r="F49" s="31">
        <v>49538</v>
      </c>
      <c r="G49" s="31">
        <v>16677</v>
      </c>
      <c r="H49" s="31">
        <v>30176</v>
      </c>
      <c r="I49" s="31">
        <v>46853</v>
      </c>
      <c r="J49" s="31">
        <v>15200</v>
      </c>
      <c r="K49" s="31">
        <v>25700</v>
      </c>
      <c r="L49" s="31">
        <v>40900</v>
      </c>
      <c r="M49" s="46">
        <f t="shared" si="20"/>
        <v>91.143491035557958</v>
      </c>
      <c r="N49" s="46">
        <f t="shared" si="21"/>
        <v>85.167020148462356</v>
      </c>
      <c r="O49" s="46">
        <f t="shared" si="22"/>
        <v>87.294303459757117</v>
      </c>
      <c r="P49" s="31">
        <v>15200</v>
      </c>
      <c r="Q49" s="31">
        <v>25700</v>
      </c>
      <c r="R49" s="31">
        <v>40900</v>
      </c>
      <c r="S49" s="31">
        <v>2165</v>
      </c>
      <c r="T49" s="31">
        <v>2605</v>
      </c>
      <c r="U49" s="31">
        <v>4770</v>
      </c>
      <c r="V49" s="47">
        <f t="shared" si="23"/>
        <v>14.243421052631581</v>
      </c>
      <c r="W49" s="47">
        <f t="shared" si="24"/>
        <v>10.136186770428015</v>
      </c>
      <c r="X49" s="47">
        <f t="shared" si="25"/>
        <v>11.662591687041566</v>
      </c>
      <c r="Y49" s="31">
        <v>31</v>
      </c>
      <c r="Z49" s="31">
        <v>19</v>
      </c>
      <c r="AA49" s="31">
        <v>50</v>
      </c>
      <c r="AB49" s="31">
        <v>31</v>
      </c>
      <c r="AC49" s="31">
        <v>19</v>
      </c>
      <c r="AD49" s="31">
        <v>50</v>
      </c>
      <c r="AE49" s="31">
        <v>31</v>
      </c>
      <c r="AF49" s="31">
        <v>19</v>
      </c>
      <c r="AG49" s="31">
        <v>50</v>
      </c>
      <c r="AH49" s="47">
        <f t="shared" ref="AH49" si="249">+AE49/AB49*100</f>
        <v>100</v>
      </c>
      <c r="AI49" s="47">
        <f t="shared" ref="AI49" si="250">+AF49/AC49*100</f>
        <v>100</v>
      </c>
      <c r="AJ49" s="47">
        <f t="shared" ref="AJ49" si="251">+AG49/AD49*100</f>
        <v>100</v>
      </c>
      <c r="AK49" s="31">
        <v>31</v>
      </c>
      <c r="AL49" s="31">
        <v>19</v>
      </c>
      <c r="AM49" s="31">
        <v>50</v>
      </c>
      <c r="AN49" s="31">
        <v>19</v>
      </c>
      <c r="AO49" s="31">
        <v>13</v>
      </c>
      <c r="AP49" s="31">
        <v>32</v>
      </c>
      <c r="AQ49" s="47">
        <f t="shared" ref="AQ49:AQ50" si="252">+AN49/AK49*100</f>
        <v>61.29032258064516</v>
      </c>
      <c r="AR49" s="47">
        <f t="shared" ref="AR49:AR50" si="253">+AO49/AL49*100</f>
        <v>68.421052631578945</v>
      </c>
      <c r="AS49" s="47">
        <f t="shared" ref="AS49:AS50" si="254">+AP49/AM49*100</f>
        <v>64</v>
      </c>
      <c r="AT49" s="31">
        <v>17241</v>
      </c>
      <c r="AU49" s="31">
        <v>31850</v>
      </c>
      <c r="AV49" s="31">
        <v>49091</v>
      </c>
      <c r="AW49" s="31">
        <v>16404</v>
      </c>
      <c r="AX49" s="31">
        <v>30085</v>
      </c>
      <c r="AY49" s="31">
        <v>46489</v>
      </c>
      <c r="AZ49" s="31">
        <v>14955</v>
      </c>
      <c r="BA49" s="31">
        <v>25619</v>
      </c>
      <c r="BB49" s="31">
        <v>40574</v>
      </c>
      <c r="BC49" s="47">
        <f t="shared" ref="BC49:BC50" si="255">+AZ49/AW49*100</f>
        <v>91.166788588149231</v>
      </c>
      <c r="BD49" s="47">
        <f t="shared" ref="BD49:BD50" si="256">+BA49/AX49*100</f>
        <v>85.155393053016454</v>
      </c>
      <c r="BE49" s="47">
        <f t="shared" ref="BE49:BE50" si="257">+BB49/AY49*100</f>
        <v>87.276560046462606</v>
      </c>
      <c r="BF49" s="31">
        <v>14955</v>
      </c>
      <c r="BG49" s="31">
        <v>25619</v>
      </c>
      <c r="BH49" s="31">
        <v>40574</v>
      </c>
      <c r="BI49" s="31">
        <v>2130</v>
      </c>
      <c r="BJ49" s="31">
        <v>2584</v>
      </c>
      <c r="BK49" s="31">
        <v>4714</v>
      </c>
      <c r="BL49" s="47">
        <f t="shared" ref="BL49:BL50" si="258">+BI49/BF49*100</f>
        <v>14.242728184553661</v>
      </c>
      <c r="BM49" s="47">
        <f t="shared" ref="BM49:BM50" si="259">+BJ49/BG49*100</f>
        <v>10.086264100862641</v>
      </c>
      <c r="BN49" s="47">
        <f t="shared" ref="BN49:BN50" si="260">+BK49/BH49*100</f>
        <v>11.618277714792724</v>
      </c>
      <c r="BO49" s="31">
        <v>303</v>
      </c>
      <c r="BP49" s="31">
        <v>94</v>
      </c>
      <c r="BQ49" s="31">
        <v>397</v>
      </c>
      <c r="BR49" s="31">
        <v>242</v>
      </c>
      <c r="BS49" s="31">
        <v>72</v>
      </c>
      <c r="BT49" s="31">
        <v>314</v>
      </c>
      <c r="BU49" s="31">
        <v>214</v>
      </c>
      <c r="BV49" s="31">
        <v>62</v>
      </c>
      <c r="BW49" s="31">
        <v>276</v>
      </c>
      <c r="BX49" s="47">
        <f t="shared" ref="BX49:BX50" si="261">+BU49/BR49*100</f>
        <v>88.429752066115711</v>
      </c>
      <c r="BY49" s="47">
        <f t="shared" ref="BY49:BY50" si="262">+BV49/BS49*100</f>
        <v>86.111111111111114</v>
      </c>
      <c r="BZ49" s="47">
        <f t="shared" ref="BZ49:BZ50" si="263">+BW49/BT49*100</f>
        <v>87.898089171974519</v>
      </c>
      <c r="CA49" s="31">
        <v>214</v>
      </c>
      <c r="CB49" s="31">
        <v>62</v>
      </c>
      <c r="CC49" s="31">
        <v>276</v>
      </c>
      <c r="CD49" s="31">
        <v>16</v>
      </c>
      <c r="CE49" s="31">
        <v>8</v>
      </c>
      <c r="CF49" s="31">
        <v>24</v>
      </c>
      <c r="CG49" s="47">
        <f t="shared" ref="CG49:CG50" si="264">+CD49/CA49*100</f>
        <v>7.4766355140186906</v>
      </c>
      <c r="CH49" s="47">
        <f t="shared" ref="CH49:CH50" si="265">+CE49/CB49*100</f>
        <v>12.903225806451612</v>
      </c>
      <c r="CI49" s="47">
        <f t="shared" ref="CI49:CI50" si="266">+CF49/CC49*100</f>
        <v>8.695652173913043</v>
      </c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</row>
    <row r="50" spans="1:108" ht="24" customHeight="1" x14ac:dyDescent="0.25">
      <c r="A50" s="87" t="s">
        <v>0</v>
      </c>
      <c r="B50" s="87"/>
      <c r="C50" s="87"/>
      <c r="D50" s="31">
        <f>SUM(D9:D49)</f>
        <v>9985750</v>
      </c>
      <c r="E50" s="31">
        <f t="shared" ref="E50:R50" si="267">SUM(E9:E49)</f>
        <v>9095657</v>
      </c>
      <c r="F50" s="31">
        <f t="shared" si="267"/>
        <v>19081407</v>
      </c>
      <c r="G50" s="31">
        <f t="shared" si="267"/>
        <v>9642045</v>
      </c>
      <c r="H50" s="31">
        <f t="shared" si="267"/>
        <v>8886097</v>
      </c>
      <c r="I50" s="31">
        <f t="shared" si="267"/>
        <v>18528142</v>
      </c>
      <c r="J50" s="31">
        <f t="shared" ref="J50" si="268">SUM(J9:J49)</f>
        <v>8035879</v>
      </c>
      <c r="K50" s="31">
        <f t="shared" ref="K50" si="269">SUM(K9:K49)</f>
        <v>7699243</v>
      </c>
      <c r="L50" s="31">
        <f t="shared" ref="L50" si="270">SUM(L9:L49)</f>
        <v>15735122</v>
      </c>
      <c r="M50" s="46">
        <f t="shared" si="20"/>
        <v>83.342060735041173</v>
      </c>
      <c r="N50" s="46">
        <f t="shared" si="21"/>
        <v>86.643697452323551</v>
      </c>
      <c r="O50" s="46">
        <f t="shared" si="22"/>
        <v>84.925525721899149</v>
      </c>
      <c r="P50" s="31">
        <f t="shared" si="267"/>
        <v>8035879</v>
      </c>
      <c r="Q50" s="31">
        <f t="shared" si="267"/>
        <v>7699243</v>
      </c>
      <c r="R50" s="31">
        <f t="shared" si="267"/>
        <v>15735122</v>
      </c>
      <c r="S50" s="31">
        <f t="shared" ref="S50" si="271">SUM(S9:S49)</f>
        <v>4620619</v>
      </c>
      <c r="T50" s="31">
        <f t="shared" ref="T50" si="272">SUM(T9:T49)</f>
        <v>4928112</v>
      </c>
      <c r="U50" s="31">
        <f t="shared" ref="U50" si="273">SUM(U9:U49)</f>
        <v>9548731</v>
      </c>
      <c r="V50" s="47">
        <f t="shared" si="23"/>
        <v>57.499857825136488</v>
      </c>
      <c r="W50" s="47">
        <f t="shared" si="24"/>
        <v>64.007747255152225</v>
      </c>
      <c r="X50" s="47">
        <f t="shared" si="25"/>
        <v>60.684187895079553</v>
      </c>
      <c r="Y50" s="31">
        <f t="shared" ref="Y50" si="274">SUM(Y9:Y49)</f>
        <v>3199788</v>
      </c>
      <c r="Z50" s="31">
        <f t="shared" ref="Z50" si="275">SUM(Z9:Z49)</f>
        <v>3355279</v>
      </c>
      <c r="AA50" s="31">
        <f t="shared" ref="AA50" si="276">SUM(AA9:AA49)</f>
        <v>6555067</v>
      </c>
      <c r="AB50" s="31">
        <f t="shared" ref="AB50" si="277">SUM(AB9:AB49)</f>
        <v>3130530</v>
      </c>
      <c r="AC50" s="31">
        <f t="shared" ref="AC50" si="278">SUM(AC9:AC49)</f>
        <v>3307779</v>
      </c>
      <c r="AD50" s="31">
        <f t="shared" ref="AD50" si="279">SUM(AD9:AD49)</f>
        <v>6438309</v>
      </c>
      <c r="AE50" s="31">
        <f t="shared" ref="AE50" si="280">SUM(AE9:AE49)</f>
        <v>2407577</v>
      </c>
      <c r="AF50" s="31">
        <f t="shared" ref="AF50" si="281">SUM(AF9:AF49)</f>
        <v>2664985</v>
      </c>
      <c r="AG50" s="31">
        <f t="shared" ref="AG50" si="282">SUM(AG9:AG49)</f>
        <v>5072562</v>
      </c>
      <c r="AH50" s="47">
        <f t="shared" ref="AH50" si="283">+AE50/AB50*100</f>
        <v>76.906370486786585</v>
      </c>
      <c r="AI50" s="47">
        <f t="shared" ref="AI50" si="284">+AF50/AC50*100</f>
        <v>80.567202343324624</v>
      </c>
      <c r="AJ50" s="47">
        <f t="shared" ref="AJ50" si="285">+AG50/AD50*100</f>
        <v>78.787178434585854</v>
      </c>
      <c r="AK50" s="31">
        <f t="shared" ref="AK50" si="286">SUM(AK9:AK49)</f>
        <v>2407577</v>
      </c>
      <c r="AL50" s="31">
        <f t="shared" ref="AL50" si="287">SUM(AL9:AL49)</f>
        <v>2664985</v>
      </c>
      <c r="AM50" s="31">
        <f t="shared" ref="AM50" si="288">SUM(AM9:AM49)</f>
        <v>5072562</v>
      </c>
      <c r="AN50" s="31">
        <f t="shared" ref="AN50" si="289">SUM(AN9:AN49)</f>
        <v>1025247</v>
      </c>
      <c r="AO50" s="31">
        <f t="shared" ref="AO50" si="290">SUM(AO9:AO49)</f>
        <v>1301080</v>
      </c>
      <c r="AP50" s="31">
        <f t="shared" ref="AP50" si="291">SUM(AP9:AP49)</f>
        <v>2326327</v>
      </c>
      <c r="AQ50" s="47">
        <f t="shared" si="252"/>
        <v>42.584183185003013</v>
      </c>
      <c r="AR50" s="47">
        <f t="shared" si="253"/>
        <v>48.821287924697515</v>
      </c>
      <c r="AS50" s="47">
        <f t="shared" si="254"/>
        <v>45.860987012085808</v>
      </c>
      <c r="AT50" s="31">
        <f t="shared" ref="AT50" si="292">SUM(AT9:AT49)</f>
        <v>2014093</v>
      </c>
      <c r="AU50" s="31">
        <f t="shared" ref="AU50" si="293">SUM(AU9:AU49)</f>
        <v>1829495</v>
      </c>
      <c r="AV50" s="31">
        <f t="shared" ref="AV50" si="294">SUM(AV9:AV49)</f>
        <v>3843588</v>
      </c>
      <c r="AW50" s="31">
        <f t="shared" ref="AW50" si="295">SUM(AW9:AW49)</f>
        <v>1966370</v>
      </c>
      <c r="AX50" s="31">
        <f t="shared" ref="AX50" si="296">SUM(AX9:AX49)</f>
        <v>1796152</v>
      </c>
      <c r="AY50" s="31">
        <f t="shared" ref="AY50" si="297">SUM(AY9:AY49)</f>
        <v>3739468</v>
      </c>
      <c r="AZ50" s="31">
        <f t="shared" ref="AZ50" si="298">SUM(AZ9:AZ49)</f>
        <v>1602005</v>
      </c>
      <c r="BA50" s="31">
        <f t="shared" ref="BA50" si="299">SUM(BA9:BA49)</f>
        <v>1568229</v>
      </c>
      <c r="BB50" s="31">
        <f t="shared" ref="BB50" si="300">SUM(BB9:BB49)</f>
        <v>3170234</v>
      </c>
      <c r="BC50" s="47">
        <f t="shared" si="255"/>
        <v>81.470170924088549</v>
      </c>
      <c r="BD50" s="47">
        <f t="shared" si="256"/>
        <v>87.310483745250949</v>
      </c>
      <c r="BE50" s="47">
        <f t="shared" si="257"/>
        <v>84.777674257407739</v>
      </c>
      <c r="BF50" s="31">
        <f t="shared" ref="BF50" si="301">SUM(BF9:BF49)</f>
        <v>1602005</v>
      </c>
      <c r="BG50" s="31">
        <f t="shared" ref="BG50" si="302">SUM(BG9:BG49)</f>
        <v>1568229</v>
      </c>
      <c r="BH50" s="31">
        <f t="shared" ref="BH50" si="303">SUM(BH9:BH49)</f>
        <v>3170234</v>
      </c>
      <c r="BI50" s="31">
        <f t="shared" ref="BI50" si="304">SUM(BI9:BI49)</f>
        <v>901272</v>
      </c>
      <c r="BJ50" s="31">
        <f t="shared" ref="BJ50" si="305">SUM(BJ9:BJ49)</f>
        <v>1039020</v>
      </c>
      <c r="BK50" s="31">
        <f t="shared" ref="BK50" si="306">SUM(BK9:BK49)</f>
        <v>1940292</v>
      </c>
      <c r="BL50" s="47">
        <f t="shared" si="258"/>
        <v>56.259000440073535</v>
      </c>
      <c r="BM50" s="47">
        <f t="shared" si="259"/>
        <v>66.254354434205723</v>
      </c>
      <c r="BN50" s="47">
        <f t="shared" si="260"/>
        <v>61.203431670974453</v>
      </c>
      <c r="BO50" s="31">
        <f t="shared" ref="BO50" si="307">SUM(BO9:BO49)</f>
        <v>3858696</v>
      </c>
      <c r="BP50" s="31">
        <f t="shared" ref="BP50" si="308">SUM(BP9:BP49)</f>
        <v>2916752</v>
      </c>
      <c r="BQ50" s="31">
        <f t="shared" ref="BQ50" si="309">SUM(BQ9:BQ49)</f>
        <v>6775448</v>
      </c>
      <c r="BR50" s="31">
        <f t="shared" ref="BR50" si="310">SUM(BR9:BR49)</f>
        <v>3673161</v>
      </c>
      <c r="BS50" s="31">
        <f t="shared" ref="BS50" si="311">SUM(BS9:BS49)</f>
        <v>2834906</v>
      </c>
      <c r="BT50" s="31">
        <f t="shared" ref="BT50" si="312">SUM(BT9:BT49)</f>
        <v>6508067</v>
      </c>
      <c r="BU50" s="31">
        <f t="shared" ref="BU50" si="313">SUM(BU9:BU49)</f>
        <v>3255684</v>
      </c>
      <c r="BV50" s="31">
        <f t="shared" ref="BV50" si="314">SUM(BV9:BV49)</f>
        <v>2654211</v>
      </c>
      <c r="BW50" s="31">
        <f t="shared" ref="BW50" si="315">SUM(BW9:BW49)</f>
        <v>5909895</v>
      </c>
      <c r="BX50" s="47">
        <f t="shared" si="261"/>
        <v>88.634394190725644</v>
      </c>
      <c r="BY50" s="47">
        <f t="shared" si="262"/>
        <v>93.626067319339683</v>
      </c>
      <c r="BZ50" s="47">
        <f t="shared" si="263"/>
        <v>90.80876088091901</v>
      </c>
      <c r="CA50" s="31">
        <f t="shared" ref="CA50" si="316">SUM(CA9:CA49)</f>
        <v>3255684</v>
      </c>
      <c r="CB50" s="31">
        <f t="shared" ref="CB50" si="317">SUM(CB9:CB49)</f>
        <v>2654211</v>
      </c>
      <c r="CC50" s="31">
        <f t="shared" ref="CC50" si="318">SUM(CC9:CC49)</f>
        <v>5909895</v>
      </c>
      <c r="CD50" s="31">
        <f t="shared" ref="CD50" si="319">SUM(CD9:CD49)</f>
        <v>2259805</v>
      </c>
      <c r="CE50" s="31">
        <f t="shared" ref="CE50" si="320">SUM(CE9:CE49)</f>
        <v>2140379</v>
      </c>
      <c r="CF50" s="31">
        <f t="shared" ref="CF50" si="321">SUM(CF9:CF49)</f>
        <v>4400184</v>
      </c>
      <c r="CG50" s="47">
        <f t="shared" si="264"/>
        <v>69.411066921728263</v>
      </c>
      <c r="CH50" s="47">
        <f t="shared" si="265"/>
        <v>80.640875951459776</v>
      </c>
      <c r="CI50" s="47">
        <f t="shared" si="266"/>
        <v>74.454520765597351</v>
      </c>
      <c r="CJ50" s="31">
        <f t="shared" ref="CJ50" si="322">SUM(CJ9:CJ49)</f>
        <v>98667</v>
      </c>
      <c r="CK50" s="31">
        <f t="shared" ref="CK50" si="323">SUM(CK9:CK49)</f>
        <v>79203</v>
      </c>
      <c r="CL50" s="31">
        <f t="shared" ref="CL50" si="324">SUM(CL9:CL49)</f>
        <v>177870</v>
      </c>
      <c r="CM50" s="31">
        <f t="shared" ref="CM50" si="325">SUM(CM9:CM49)</f>
        <v>96520</v>
      </c>
      <c r="CN50" s="31">
        <f t="shared" ref="CN50" si="326">SUM(CN9:CN49)</f>
        <v>78149</v>
      </c>
      <c r="CO50" s="31">
        <f t="shared" ref="CO50" si="327">SUM(CO9:CO49)</f>
        <v>174669</v>
      </c>
      <c r="CP50" s="31">
        <f t="shared" ref="CP50" si="328">SUM(CP9:CP49)</f>
        <v>90971</v>
      </c>
      <c r="CQ50" s="31">
        <f t="shared" ref="CQ50" si="329">SUM(CQ9:CQ49)</f>
        <v>74929</v>
      </c>
      <c r="CR50" s="31">
        <f t="shared" ref="CR50" si="330">SUM(CR9:CR49)</f>
        <v>165900</v>
      </c>
      <c r="CS50" s="47">
        <f t="shared" ref="CS50" si="331">+CP50/CM50*100</f>
        <v>94.250932449233318</v>
      </c>
      <c r="CT50" s="47">
        <f t="shared" ref="CT50" si="332">+CQ50/CN50*100</f>
        <v>95.879665766676482</v>
      </c>
      <c r="CU50" s="47">
        <f t="shared" ref="CU50" si="333">+CR50/CO50*100</f>
        <v>94.979647218453195</v>
      </c>
      <c r="CV50" s="31">
        <f t="shared" ref="CV50" si="334">SUM(CV9:CV49)</f>
        <v>90971</v>
      </c>
      <c r="CW50" s="31">
        <f t="shared" ref="CW50" si="335">SUM(CW9:CW49)</f>
        <v>74929</v>
      </c>
      <c r="CX50" s="31">
        <f t="shared" ref="CX50" si="336">SUM(CX9:CX49)</f>
        <v>165900</v>
      </c>
      <c r="CY50" s="31">
        <f t="shared" ref="CY50" si="337">SUM(CY9:CY49)</f>
        <v>61808</v>
      </c>
      <c r="CZ50" s="31">
        <f t="shared" ref="CZ50" si="338">SUM(CZ9:CZ49)</f>
        <v>56122</v>
      </c>
      <c r="DA50" s="31">
        <f t="shared" ref="DA50" si="339">SUM(DA9:DA49)</f>
        <v>117930</v>
      </c>
      <c r="DB50" s="47">
        <f t="shared" ref="DB50" si="340">+CY50/CV50*100</f>
        <v>67.942531136296182</v>
      </c>
      <c r="DC50" s="47">
        <f t="shared" ref="DC50" si="341">+CZ50/CW50*100</f>
        <v>74.900238892818535</v>
      </c>
      <c r="DD50" s="47">
        <f t="shared" ref="DD50" si="342">+DA50/CX50*100</f>
        <v>71.084990958408682</v>
      </c>
    </row>
    <row r="51" spans="1:108" ht="15" customHeight="1" x14ac:dyDescent="0.25">
      <c r="D51" s="101" t="s">
        <v>94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80"/>
      <c r="Q51" s="80"/>
      <c r="R51" s="80"/>
      <c r="S51" s="80"/>
      <c r="T51" s="80"/>
      <c r="U51" s="80"/>
      <c r="V51" s="81"/>
      <c r="W51" s="81"/>
      <c r="X51" s="81"/>
      <c r="Y51" s="82" t="str">
        <f>+D51</f>
        <v>Note ** Registered candidates are not provided , Hence Apppeared candidates are treated as Registered</v>
      </c>
      <c r="Z51" s="80"/>
      <c r="AA51" s="80"/>
      <c r="AB51" s="80"/>
      <c r="AC51" s="80"/>
      <c r="AD51" s="80"/>
      <c r="AE51" s="80"/>
      <c r="AF51" s="80"/>
      <c r="AG51" s="80"/>
      <c r="AH51" s="81"/>
      <c r="AI51" s="81"/>
      <c r="AJ51" s="81"/>
      <c r="AK51" s="82"/>
      <c r="AL51" s="80"/>
      <c r="AM51" s="80"/>
      <c r="AN51" s="80"/>
      <c r="AO51" s="80"/>
      <c r="AP51" s="80"/>
      <c r="AQ51" s="81"/>
      <c r="AR51" s="81"/>
      <c r="AS51" s="81"/>
      <c r="AT51" s="82" t="str">
        <f>+Y51</f>
        <v>Note ** Registered candidates are not provided , Hence Apppeared candidates are treated as Registered</v>
      </c>
      <c r="AU51" s="80"/>
      <c r="AV51" s="80"/>
      <c r="AW51" s="80"/>
      <c r="AX51" s="80"/>
      <c r="AY51" s="80"/>
      <c r="AZ51" s="80"/>
      <c r="BA51" s="80"/>
      <c r="BB51" s="80"/>
      <c r="BC51" s="81"/>
      <c r="BD51" s="81"/>
      <c r="BE51" s="81"/>
      <c r="BF51" s="80"/>
      <c r="BG51" s="80"/>
      <c r="BH51" s="80"/>
      <c r="BI51" s="80"/>
      <c r="BJ51" s="80"/>
      <c r="BK51" s="80"/>
      <c r="BL51" s="81"/>
      <c r="BM51" s="81"/>
      <c r="BN51" s="81"/>
      <c r="BO51" s="82" t="str">
        <f>+AT51</f>
        <v>Note ** Registered candidates are not provided , Hence Apppeared candidates are treated as Registered</v>
      </c>
      <c r="BP51" s="80"/>
      <c r="BQ51" s="80"/>
      <c r="BR51" s="80"/>
      <c r="BS51" s="80"/>
      <c r="BT51" s="80"/>
      <c r="BU51" s="80"/>
      <c r="BV51" s="80"/>
      <c r="BW51" s="80"/>
      <c r="BX51" s="81"/>
      <c r="BY51" s="81"/>
      <c r="BZ51" s="81"/>
      <c r="CA51" s="80"/>
      <c r="CB51" s="80"/>
      <c r="CC51" s="80"/>
      <c r="CD51" s="80"/>
      <c r="CE51" s="80"/>
      <c r="CF51" s="80"/>
      <c r="CG51" s="81"/>
      <c r="CH51" s="81"/>
      <c r="CI51" s="81"/>
      <c r="CJ51" s="82" t="str">
        <f>+BO51</f>
        <v>Note ** Registered candidates are not provided , Hence Apppeared candidates are treated as Registered</v>
      </c>
      <c r="CK51" s="80"/>
      <c r="CL51" s="80"/>
      <c r="CM51" s="80"/>
      <c r="CN51" s="80"/>
      <c r="CO51" s="80"/>
      <c r="CP51" s="80"/>
      <c r="CQ51" s="80"/>
      <c r="CR51" s="80"/>
      <c r="CS51" s="81"/>
      <c r="CT51" s="81"/>
      <c r="CU51" s="81"/>
      <c r="CV51" s="80"/>
      <c r="CW51" s="80"/>
      <c r="CX51" s="80"/>
      <c r="CY51" s="80"/>
      <c r="CZ51" s="80"/>
      <c r="DA51" s="80"/>
      <c r="DB51" s="81"/>
      <c r="DC51" s="81"/>
      <c r="DD51" s="81"/>
    </row>
    <row r="52" spans="1:108" x14ac:dyDescent="0.25">
      <c r="D52" s="102" t="s">
        <v>160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80"/>
      <c r="Q52" s="80"/>
      <c r="R52" s="80"/>
      <c r="S52" s="80"/>
      <c r="T52" s="80"/>
      <c r="U52" s="80"/>
      <c r="V52" s="81"/>
      <c r="W52" s="81"/>
      <c r="X52" s="81"/>
      <c r="Y52" s="82" t="str">
        <f>+D52</f>
        <v>## Figures pertains to 'ALIM' and 'High Madarsa' as both are equivalent to High School Examination.</v>
      </c>
      <c r="Z52" s="80"/>
      <c r="AA52" s="80"/>
      <c r="AB52" s="80"/>
      <c r="AC52" s="80"/>
      <c r="AD52" s="80"/>
      <c r="AE52" s="80"/>
      <c r="AF52" s="80"/>
      <c r="AG52" s="80"/>
      <c r="AH52" s="81"/>
      <c r="AI52" s="81"/>
      <c r="AJ52" s="81"/>
      <c r="AK52" s="82"/>
      <c r="AL52" s="80"/>
      <c r="AM52" s="80"/>
      <c r="AN52" s="80"/>
      <c r="AO52" s="80"/>
      <c r="AP52" s="80"/>
      <c r="AQ52" s="81"/>
      <c r="AR52" s="81"/>
      <c r="AS52" s="81"/>
      <c r="AT52" s="82" t="str">
        <f>+Y52</f>
        <v>## Figures pertains to 'ALIM' and 'High Madarsa' as both are equivalent to High School Examination.</v>
      </c>
      <c r="AU52" s="80"/>
      <c r="AV52" s="80"/>
      <c r="AW52" s="80"/>
      <c r="AX52" s="80"/>
      <c r="AY52" s="80"/>
      <c r="AZ52" s="80"/>
      <c r="BA52" s="80"/>
      <c r="BB52" s="80"/>
      <c r="BC52" s="81"/>
      <c r="BD52" s="81"/>
      <c r="BE52" s="81"/>
      <c r="BF52" s="80"/>
      <c r="BG52" s="80"/>
      <c r="BH52" s="80"/>
      <c r="BI52" s="80"/>
      <c r="BJ52" s="80"/>
      <c r="BK52" s="80"/>
      <c r="BL52" s="81"/>
      <c r="BM52" s="81"/>
      <c r="BN52" s="81"/>
      <c r="BO52" s="82" t="str">
        <f>+AT52</f>
        <v>## Figures pertains to 'ALIM' and 'High Madarsa' as both are equivalent to High School Examination.</v>
      </c>
      <c r="BP52" s="80"/>
      <c r="BQ52" s="80"/>
      <c r="BR52" s="80"/>
      <c r="BS52" s="80"/>
      <c r="BT52" s="80"/>
      <c r="BU52" s="80"/>
      <c r="BV52" s="80"/>
      <c r="BW52" s="80"/>
      <c r="BX52" s="81"/>
      <c r="BY52" s="81"/>
      <c r="BZ52" s="81"/>
      <c r="CA52" s="80"/>
      <c r="CB52" s="80"/>
      <c r="CC52" s="80"/>
      <c r="CD52" s="80"/>
      <c r="CE52" s="80"/>
      <c r="CF52" s="80"/>
      <c r="CG52" s="81"/>
      <c r="CH52" s="81"/>
      <c r="CI52" s="81"/>
      <c r="CJ52" s="82" t="str">
        <f>+BO52</f>
        <v>## Figures pertains to 'ALIM' and 'High Madarsa' as both are equivalent to High School Examination.</v>
      </c>
      <c r="CK52" s="80"/>
      <c r="CL52" s="80"/>
      <c r="CM52" s="80"/>
      <c r="CN52" s="80"/>
      <c r="CO52" s="80"/>
      <c r="CP52" s="80"/>
      <c r="CQ52" s="80"/>
      <c r="CR52" s="80"/>
      <c r="CS52" s="81"/>
      <c r="CT52" s="81"/>
      <c r="CU52" s="81"/>
      <c r="CV52" s="80"/>
      <c r="CW52" s="80"/>
      <c r="CX52" s="80"/>
      <c r="CY52" s="80"/>
      <c r="CZ52" s="80"/>
      <c r="DA52" s="80"/>
      <c r="DB52" s="81"/>
      <c r="DC52" s="81"/>
      <c r="DD52" s="81"/>
    </row>
    <row r="53" spans="1:108" x14ac:dyDescent="0.25">
      <c r="D53" s="102" t="s">
        <v>156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80"/>
      <c r="Q53" s="80"/>
      <c r="R53" s="80"/>
      <c r="S53" s="80"/>
      <c r="T53" s="80"/>
      <c r="U53" s="80"/>
      <c r="V53" s="81"/>
      <c r="W53" s="81"/>
      <c r="X53" s="81"/>
      <c r="Y53" s="82" t="str">
        <f>+D53</f>
        <v># The Institute is mainly meant for Women, Boys enrolment pertains to wards of the staff.</v>
      </c>
      <c r="Z53" s="80"/>
      <c r="AA53" s="80"/>
      <c r="AB53" s="80"/>
      <c r="AC53" s="80"/>
      <c r="AD53" s="80"/>
      <c r="AE53" s="80"/>
      <c r="AF53" s="80"/>
      <c r="AG53" s="80"/>
      <c r="AH53" s="81"/>
      <c r="AI53" s="81"/>
      <c r="AJ53" s="81"/>
      <c r="AK53" s="82"/>
      <c r="AL53" s="80"/>
      <c r="AM53" s="80"/>
      <c r="AN53" s="80"/>
      <c r="AO53" s="80"/>
      <c r="AP53" s="80"/>
      <c r="AQ53" s="81"/>
      <c r="AR53" s="81"/>
      <c r="AS53" s="81"/>
      <c r="AT53" s="82" t="str">
        <f>+Y53</f>
        <v># The Institute is mainly meant for Women, Boys enrolment pertains to wards of the staff.</v>
      </c>
      <c r="AU53" s="80"/>
      <c r="AV53" s="80"/>
      <c r="AW53" s="80"/>
      <c r="AX53" s="80"/>
      <c r="AY53" s="80"/>
      <c r="AZ53" s="80"/>
      <c r="BA53" s="80"/>
      <c r="BB53" s="80"/>
      <c r="BC53" s="81"/>
      <c r="BD53" s="81"/>
      <c r="BE53" s="81"/>
      <c r="BF53" s="80"/>
      <c r="BG53" s="80"/>
      <c r="BH53" s="80"/>
      <c r="BI53" s="80"/>
      <c r="BJ53" s="80"/>
      <c r="BK53" s="80"/>
      <c r="BL53" s="81"/>
      <c r="BM53" s="81"/>
      <c r="BN53" s="81"/>
      <c r="BO53" s="82" t="str">
        <f>+AT53</f>
        <v># The Institute is mainly meant for Women, Boys enrolment pertains to wards of the staff.</v>
      </c>
      <c r="BP53" s="80"/>
      <c r="BQ53" s="80"/>
      <c r="BR53" s="80"/>
      <c r="BS53" s="80"/>
      <c r="BT53" s="80"/>
      <c r="BU53" s="80"/>
      <c r="BV53" s="80"/>
      <c r="BW53" s="80"/>
      <c r="BX53" s="81"/>
      <c r="BY53" s="81"/>
      <c r="BZ53" s="81"/>
      <c r="CA53" s="80"/>
      <c r="CB53" s="80"/>
      <c r="CC53" s="80"/>
      <c r="CD53" s="80"/>
      <c r="CE53" s="80"/>
      <c r="CF53" s="80"/>
      <c r="CG53" s="81"/>
      <c r="CH53" s="81"/>
      <c r="CI53" s="81"/>
      <c r="CJ53" s="82" t="str">
        <f>+BO53</f>
        <v># The Institute is mainly meant for Women, Boys enrolment pertains to wards of the staff.</v>
      </c>
      <c r="CK53" s="80"/>
      <c r="CL53" s="80"/>
      <c r="CM53" s="80"/>
      <c r="CN53" s="80"/>
      <c r="CO53" s="80"/>
      <c r="CP53" s="80"/>
      <c r="CQ53" s="80"/>
      <c r="CR53" s="80"/>
      <c r="CS53" s="81"/>
      <c r="CT53" s="81"/>
      <c r="CU53" s="81"/>
      <c r="CV53" s="80"/>
      <c r="CW53" s="80"/>
      <c r="CX53" s="80"/>
      <c r="CY53" s="80"/>
      <c r="CZ53" s="80"/>
      <c r="DA53" s="80"/>
      <c r="DB53" s="81"/>
      <c r="DC53" s="81"/>
      <c r="DD53" s="81"/>
    </row>
    <row r="54" spans="1:108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B54" s="3"/>
      <c r="DC54" s="3"/>
      <c r="DD54" s="3"/>
    </row>
    <row r="55" spans="1:108" x14ac:dyDescent="0.25">
      <c r="B55" s="3"/>
      <c r="C55" s="3"/>
      <c r="D55" s="3"/>
      <c r="E55" s="83"/>
      <c r="F55" s="83"/>
      <c r="G55" s="83"/>
      <c r="H55" s="83"/>
      <c r="I55" s="83"/>
      <c r="J55" s="83"/>
      <c r="K55" s="83"/>
      <c r="L55" s="3"/>
      <c r="M55" s="3"/>
      <c r="N55" s="3"/>
      <c r="O55" s="3"/>
      <c r="P55" s="3"/>
      <c r="Q55" s="3"/>
      <c r="R55" s="3"/>
      <c r="S55" s="3"/>
      <c r="T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B55" s="3"/>
      <c r="DC55" s="3"/>
      <c r="DD55" s="3"/>
    </row>
    <row r="56" spans="1:108" x14ac:dyDescent="0.25">
      <c r="B56" s="3"/>
      <c r="C56" s="3"/>
      <c r="D56" s="3"/>
      <c r="E56" s="83"/>
      <c r="F56" s="83"/>
      <c r="G56" s="83"/>
      <c r="H56" s="83"/>
      <c r="I56" s="83"/>
      <c r="J56" s="83"/>
      <c r="K56" s="83"/>
      <c r="L56" s="3"/>
      <c r="M56" s="3"/>
      <c r="N56" s="3"/>
      <c r="O56" s="3"/>
      <c r="P56" s="3"/>
      <c r="Q56" s="3"/>
      <c r="R56" s="3"/>
      <c r="S56" s="3"/>
      <c r="T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B56" s="3"/>
      <c r="DC56" s="3"/>
      <c r="DD56" s="3"/>
    </row>
    <row r="57" spans="1:108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B57" s="3"/>
      <c r="DC57" s="3"/>
      <c r="DD57" s="3"/>
    </row>
    <row r="58" spans="1:108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B58" s="3"/>
      <c r="DC58" s="3"/>
      <c r="DD58" s="3"/>
    </row>
    <row r="59" spans="1:108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B59" s="3"/>
      <c r="DC59" s="3"/>
      <c r="DD59" s="3"/>
    </row>
    <row r="60" spans="1:108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B60" s="3"/>
      <c r="DC60" s="3"/>
      <c r="DD60" s="3"/>
    </row>
    <row r="61" spans="1:108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B61" s="3"/>
      <c r="DC61" s="3"/>
      <c r="DD61" s="3"/>
    </row>
    <row r="62" spans="1:108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B62" s="3"/>
      <c r="DC62" s="3"/>
      <c r="DD62" s="3"/>
    </row>
    <row r="63" spans="1:108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B63" s="3"/>
      <c r="DC63" s="3"/>
      <c r="DD63" s="3"/>
    </row>
    <row r="64" spans="1:10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B64" s="3"/>
      <c r="DC64" s="3"/>
      <c r="DD64" s="3"/>
    </row>
    <row r="65" spans="1:10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B65" s="3"/>
      <c r="DC65" s="3"/>
      <c r="DD65" s="3"/>
    </row>
    <row r="66" spans="1:108" x14ac:dyDescent="0.2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B66" s="3"/>
      <c r="DC66" s="3"/>
      <c r="DD66" s="3"/>
    </row>
    <row r="67" spans="1:108" x14ac:dyDescent="0.2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B67" s="3"/>
      <c r="DC67" s="3"/>
      <c r="DD67" s="3"/>
    </row>
    <row r="68" spans="1:108" x14ac:dyDescent="0.2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B68" s="3"/>
      <c r="DC68" s="3"/>
      <c r="DD68" s="3"/>
    </row>
    <row r="69" spans="1:108" x14ac:dyDescent="0.2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B69" s="3"/>
      <c r="DC69" s="3"/>
      <c r="DD69" s="3"/>
    </row>
    <row r="70" spans="1:108" x14ac:dyDescent="0.2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B70" s="3"/>
      <c r="DC70" s="3"/>
      <c r="DD70" s="3"/>
    </row>
    <row r="71" spans="1:108" x14ac:dyDescent="0.2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B71" s="3"/>
      <c r="DC71" s="3"/>
      <c r="DD71" s="3"/>
    </row>
    <row r="72" spans="1:108" x14ac:dyDescent="0.25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B72" s="3"/>
      <c r="DC72" s="3"/>
      <c r="DD72" s="3"/>
    </row>
    <row r="73" spans="1:108" x14ac:dyDescent="0.2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B73" s="3"/>
      <c r="DC73" s="3"/>
      <c r="DD73" s="3"/>
    </row>
    <row r="74" spans="1:108" x14ac:dyDescent="0.2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B74" s="3"/>
      <c r="DC74" s="3"/>
      <c r="DD74" s="3"/>
    </row>
    <row r="75" spans="1:108" x14ac:dyDescent="0.25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B75" s="3"/>
      <c r="DC75" s="3"/>
      <c r="DD75" s="3"/>
    </row>
    <row r="76" spans="1:108" x14ac:dyDescent="0.25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B76" s="3"/>
      <c r="DC76" s="3"/>
      <c r="DD76" s="3"/>
    </row>
    <row r="77" spans="1:108" x14ac:dyDescent="0.25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B77" s="3"/>
      <c r="DC77" s="3"/>
      <c r="DD77" s="3"/>
    </row>
    <row r="78" spans="1:108" x14ac:dyDescent="0.2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B78" s="3"/>
      <c r="DC78" s="3"/>
      <c r="DD78" s="3"/>
    </row>
    <row r="79" spans="1:108" x14ac:dyDescent="0.2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B79" s="3"/>
      <c r="DC79" s="3"/>
      <c r="DD79" s="3"/>
    </row>
    <row r="80" spans="1:108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B80" s="3"/>
      <c r="DC80" s="3"/>
      <c r="DD80" s="3"/>
    </row>
    <row r="81" spans="3:108" x14ac:dyDescent="0.2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B81" s="3"/>
      <c r="DC81" s="3"/>
      <c r="DD81" s="3"/>
    </row>
    <row r="82" spans="3:108" x14ac:dyDescent="0.2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B82" s="3"/>
      <c r="DC82" s="3"/>
      <c r="DD82" s="3"/>
    </row>
    <row r="83" spans="3:108" x14ac:dyDescent="0.2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B83" s="3"/>
      <c r="DC83" s="3"/>
      <c r="DD83" s="3"/>
    </row>
    <row r="84" spans="3:108" x14ac:dyDescent="0.2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B84" s="3"/>
      <c r="DC84" s="3"/>
      <c r="DD84" s="3"/>
    </row>
    <row r="85" spans="3:108" x14ac:dyDescent="0.2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B85" s="3"/>
      <c r="DC85" s="3"/>
      <c r="DD85" s="3"/>
    </row>
    <row r="86" spans="3:108" x14ac:dyDescent="0.2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B86" s="3"/>
      <c r="DC86" s="3"/>
      <c r="DD86" s="3"/>
    </row>
    <row r="87" spans="3:108" x14ac:dyDescent="0.2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B87" s="3"/>
      <c r="DC87" s="3"/>
      <c r="DD87" s="3"/>
    </row>
    <row r="88" spans="3:108" x14ac:dyDescent="0.2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B88" s="3"/>
      <c r="DC88" s="3"/>
      <c r="DD88" s="3"/>
    </row>
    <row r="89" spans="3:108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B89" s="3"/>
      <c r="DC89" s="3"/>
      <c r="DD89" s="3"/>
    </row>
    <row r="90" spans="3:108" x14ac:dyDescent="0.2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B90" s="3"/>
      <c r="DC90" s="3"/>
      <c r="DD90" s="3"/>
    </row>
    <row r="91" spans="3:108" x14ac:dyDescent="0.25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B91" s="3"/>
      <c r="DC91" s="3"/>
      <c r="DD91" s="3"/>
    </row>
    <row r="92" spans="3:108" x14ac:dyDescent="0.25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B92" s="3"/>
      <c r="DC92" s="3"/>
      <c r="DD92" s="3"/>
    </row>
    <row r="93" spans="3:108" x14ac:dyDescent="0.25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B93" s="3"/>
      <c r="DC93" s="3"/>
      <c r="DD93" s="3"/>
    </row>
    <row r="94" spans="3:108" x14ac:dyDescent="0.25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B94" s="3"/>
      <c r="DC94" s="3"/>
      <c r="DD94" s="3"/>
    </row>
    <row r="95" spans="3:108" x14ac:dyDescent="0.2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B95" s="3"/>
      <c r="DC95" s="3"/>
      <c r="DD95" s="3"/>
    </row>
    <row r="97" spans="4:24" x14ac:dyDescent="0.25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4:24" x14ac:dyDescent="0.2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4:24" x14ac:dyDescent="0.25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4:24" x14ac:dyDescent="0.25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4:24" x14ac:dyDescent="0.25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4:24" x14ac:dyDescent="0.25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4:24" x14ac:dyDescent="0.25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4:24" x14ac:dyDescent="0.25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4:24" x14ac:dyDescent="0.25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4:24" x14ac:dyDescent="0.25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4:24" x14ac:dyDescent="0.25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4:24" x14ac:dyDescent="0.25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4:24" x14ac:dyDescent="0.25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4:24" x14ac:dyDescent="0.2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4:24" x14ac:dyDescent="0.25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4:24" x14ac:dyDescent="0.25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4:24" x14ac:dyDescent="0.25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4:24" x14ac:dyDescent="0.25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4:24" x14ac:dyDescent="0.25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4:24" x14ac:dyDescent="0.25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4:24" x14ac:dyDescent="0.25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4:24" x14ac:dyDescent="0.25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4:24" x14ac:dyDescent="0.25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4:24" x14ac:dyDescent="0.25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4:24" x14ac:dyDescent="0.25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4:24" x14ac:dyDescent="0.25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4:24" x14ac:dyDescent="0.25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4:24" x14ac:dyDescent="0.25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4:24" x14ac:dyDescent="0.25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4:24" x14ac:dyDescent="0.25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4:24" x14ac:dyDescent="0.25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4:24" x14ac:dyDescent="0.25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4:24" x14ac:dyDescent="0.25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4:24" x14ac:dyDescent="0.25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4:24" x14ac:dyDescent="0.2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4:24" x14ac:dyDescent="0.25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4:24" x14ac:dyDescent="0.25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4:24" x14ac:dyDescent="0.25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4:24" x14ac:dyDescent="0.25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4:24" x14ac:dyDescent="0.25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4:24" x14ac:dyDescent="0.2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4:24" x14ac:dyDescent="0.25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</sheetData>
  <mergeCells count="103">
    <mergeCell ref="D51:O51"/>
    <mergeCell ref="D52:O52"/>
    <mergeCell ref="D53:O53"/>
    <mergeCell ref="C3:C8"/>
    <mergeCell ref="B3:B8"/>
    <mergeCell ref="A3:A8"/>
    <mergeCell ref="CJ3:CU3"/>
    <mergeCell ref="CV3:DD3"/>
    <mergeCell ref="D4:O4"/>
    <mergeCell ref="P4:X4"/>
    <mergeCell ref="Y4:AJ4"/>
    <mergeCell ref="AK4:AS4"/>
    <mergeCell ref="AT4:BE4"/>
    <mergeCell ref="BF4:BN4"/>
    <mergeCell ref="BO4:BZ4"/>
    <mergeCell ref="CA4:CI4"/>
    <mergeCell ref="CJ4:CU4"/>
    <mergeCell ref="CV4:DD4"/>
    <mergeCell ref="CV5:DD5"/>
    <mergeCell ref="CP6:CU6"/>
    <mergeCell ref="CP7:CR7"/>
    <mergeCell ref="CS7:CU7"/>
    <mergeCell ref="CV6:CX7"/>
    <mergeCell ref="CY6:DA6"/>
    <mergeCell ref="DB6:DD6"/>
    <mergeCell ref="CY7:DA7"/>
    <mergeCell ref="DB7:DD7"/>
    <mergeCell ref="B13:B15"/>
    <mergeCell ref="BO6:BQ7"/>
    <mergeCell ref="BR6:BT7"/>
    <mergeCell ref="D6:F7"/>
    <mergeCell ref="AK5:AS5"/>
    <mergeCell ref="AE6:AJ6"/>
    <mergeCell ref="AE7:AG7"/>
    <mergeCell ref="AH7:AJ7"/>
    <mergeCell ref="AK6:AM7"/>
    <mergeCell ref="AN6:AP6"/>
    <mergeCell ref="AQ6:AS6"/>
    <mergeCell ref="AN7:AP7"/>
    <mergeCell ref="AQ7:AS7"/>
    <mergeCell ref="AT5:BE5"/>
    <mergeCell ref="BF5:BN5"/>
    <mergeCell ref="AZ6:BE6"/>
    <mergeCell ref="AZ7:BB7"/>
    <mergeCell ref="BC7:BE7"/>
    <mergeCell ref="BF6:BH7"/>
    <mergeCell ref="BI6:BK6"/>
    <mergeCell ref="BL6:BN6"/>
    <mergeCell ref="BI7:BK7"/>
    <mergeCell ref="BL7:BN7"/>
    <mergeCell ref="BO5:BZ5"/>
    <mergeCell ref="CJ6:CL7"/>
    <mergeCell ref="CM6:CO7"/>
    <mergeCell ref="AT6:AV7"/>
    <mergeCell ref="AW6:AY7"/>
    <mergeCell ref="J6:O6"/>
    <mergeCell ref="D5:O5"/>
    <mergeCell ref="P5:X5"/>
    <mergeCell ref="CA5:CI5"/>
    <mergeCell ref="BU6:BZ6"/>
    <mergeCell ref="BU7:BW7"/>
    <mergeCell ref="BX7:BZ7"/>
    <mergeCell ref="CA6:CC7"/>
    <mergeCell ref="CD6:CF6"/>
    <mergeCell ref="CG6:CI6"/>
    <mergeCell ref="CD7:CF7"/>
    <mergeCell ref="CG7:CI7"/>
    <mergeCell ref="CJ5:CU5"/>
    <mergeCell ref="G6:I7"/>
    <mergeCell ref="Y6:AA7"/>
    <mergeCell ref="AB6:AD7"/>
    <mergeCell ref="G1:X1"/>
    <mergeCell ref="AB1:AP1"/>
    <mergeCell ref="AW1:BK1"/>
    <mergeCell ref="BR1:CF1"/>
    <mergeCell ref="G2:X2"/>
    <mergeCell ref="AB2:AP2"/>
    <mergeCell ref="AW2:BK2"/>
    <mergeCell ref="BR2:CF2"/>
    <mergeCell ref="D3:O3"/>
    <mergeCell ref="P3:X3"/>
    <mergeCell ref="Y3:AJ3"/>
    <mergeCell ref="AK3:AS3"/>
    <mergeCell ref="AT3:BE3"/>
    <mergeCell ref="BF3:BN3"/>
    <mergeCell ref="BO3:BZ3"/>
    <mergeCell ref="CA3:CI3"/>
    <mergeCell ref="A50:C50"/>
    <mergeCell ref="B37:B38"/>
    <mergeCell ref="B42:B45"/>
    <mergeCell ref="B46:B47"/>
    <mergeCell ref="B48:B49"/>
    <mergeCell ref="B16:B18"/>
    <mergeCell ref="B27:B28"/>
    <mergeCell ref="Y5:AJ5"/>
    <mergeCell ref="P6:R7"/>
    <mergeCell ref="S6:U6"/>
    <mergeCell ref="V6:X6"/>
    <mergeCell ref="S7:U7"/>
    <mergeCell ref="V7:X7"/>
    <mergeCell ref="J7:L7"/>
    <mergeCell ref="M7:O7"/>
    <mergeCell ref="B9:B10"/>
  </mergeCells>
  <conditionalFormatting sqref="AB11:AD11 P11:Q11 AK11:AM11">
    <cfRule type="cellIs" dxfId="180" priority="285" operator="greaterThan">
      <formula>#REF!</formula>
    </cfRule>
  </conditionalFormatting>
  <conditionalFormatting sqref="G11:H11">
    <cfRule type="cellIs" dxfId="179" priority="284" operator="greaterThan">
      <formula>#REF!</formula>
    </cfRule>
  </conditionalFormatting>
  <conditionalFormatting sqref="H11">
    <cfRule type="cellIs" dxfId="178" priority="283" operator="greaterThan">
      <formula>#REF!</formula>
    </cfRule>
  </conditionalFormatting>
  <conditionalFormatting sqref="P11">
    <cfRule type="cellIs" dxfId="177" priority="282" operator="greaterThan">
      <formula>#REF!</formula>
    </cfRule>
  </conditionalFormatting>
  <conditionalFormatting sqref="Q11">
    <cfRule type="cellIs" dxfId="176" priority="281" operator="greaterThan">
      <formula>#REF!</formula>
    </cfRule>
  </conditionalFormatting>
  <conditionalFormatting sqref="R11">
    <cfRule type="cellIs" dxfId="175" priority="275" operator="greaterThan">
      <formula>#REF!</formula>
    </cfRule>
  </conditionalFormatting>
  <conditionalFormatting sqref="I11">
    <cfRule type="cellIs" dxfId="174" priority="276" operator="greaterThan">
      <formula>#REF!</formula>
    </cfRule>
  </conditionalFormatting>
  <conditionalFormatting sqref="AB12:AD12">
    <cfRule type="cellIs" dxfId="173" priority="231" operator="greaterThan">
      <formula>#REF!</formula>
    </cfRule>
  </conditionalFormatting>
  <conditionalFormatting sqref="G9:H9 P9:Q9">
    <cfRule type="cellIs" dxfId="172" priority="196" operator="greaterThan">
      <formula>$D$9</formula>
    </cfRule>
  </conditionalFormatting>
  <conditionalFormatting sqref="AB9:AD9 AK9:AM9">
    <cfRule type="cellIs" dxfId="171" priority="195" operator="greaterThan">
      <formula>$D$9</formula>
    </cfRule>
  </conditionalFormatting>
  <conditionalFormatting sqref="H9">
    <cfRule type="cellIs" dxfId="170" priority="194" operator="greaterThan">
      <formula>$E$9</formula>
    </cfRule>
  </conditionalFormatting>
  <conditionalFormatting sqref="P9">
    <cfRule type="cellIs" dxfId="169" priority="193" operator="greaterThan">
      <formula>$G$9</formula>
    </cfRule>
  </conditionalFormatting>
  <conditionalFormatting sqref="Q9">
    <cfRule type="cellIs" dxfId="168" priority="192" operator="greaterThan">
      <formula>$H$9</formula>
    </cfRule>
  </conditionalFormatting>
  <conditionalFormatting sqref="I9 M9:O50">
    <cfRule type="cellIs" dxfId="167" priority="191" operator="greaterThan">
      <formula>$F$9</formula>
    </cfRule>
  </conditionalFormatting>
  <conditionalFormatting sqref="R9">
    <cfRule type="cellIs" dxfId="166" priority="190" operator="greaterThan">
      <formula>$I$9</formula>
    </cfRule>
  </conditionalFormatting>
  <conditionalFormatting sqref="I33">
    <cfRule type="cellIs" dxfId="165" priority="168" operator="greaterThan">
      <formula>#REF!</formula>
    </cfRule>
  </conditionalFormatting>
  <conditionalFormatting sqref="P33:R33 G33:H33 AB33:AD33 AK33:AP33">
    <cfRule type="cellIs" dxfId="164" priority="175" operator="greaterThan">
      <formula>#REF!</formula>
    </cfRule>
  </conditionalFormatting>
  <conditionalFormatting sqref="H33">
    <cfRule type="cellIs" dxfId="163" priority="174" operator="greaterThan">
      <formula>#REF!</formula>
    </cfRule>
  </conditionalFormatting>
  <conditionalFormatting sqref="P33">
    <cfRule type="cellIs" dxfId="162" priority="173" operator="greaterThan">
      <formula>#REF!</formula>
    </cfRule>
  </conditionalFormatting>
  <conditionalFormatting sqref="Q33">
    <cfRule type="cellIs" dxfId="161" priority="172" operator="greaterThan">
      <formula>#REF!</formula>
    </cfRule>
  </conditionalFormatting>
  <conditionalFormatting sqref="R33">
    <cfRule type="cellIs" dxfId="160" priority="167" operator="greaterThan">
      <formula>#REF!</formula>
    </cfRule>
  </conditionalFormatting>
  <conditionalFormatting sqref="J26">
    <cfRule type="cellIs" dxfId="159" priority="113" operator="greaterThan">
      <formula>$G$9</formula>
    </cfRule>
  </conditionalFormatting>
  <conditionalFormatting sqref="K26">
    <cfRule type="cellIs" dxfId="158" priority="112" operator="greaterThan">
      <formula>$H$9</formula>
    </cfRule>
  </conditionalFormatting>
  <conditionalFormatting sqref="L26">
    <cfRule type="cellIs" dxfId="157" priority="111" operator="greaterThan">
      <formula>$I$9</formula>
    </cfRule>
  </conditionalFormatting>
  <conditionalFormatting sqref="P26:R26 G26:H26">
    <cfRule type="cellIs" dxfId="156" priority="141" operator="greaterThan">
      <formula>$D$9</formula>
    </cfRule>
  </conditionalFormatting>
  <conditionalFormatting sqref="AB26:AD26 AK26:AP26">
    <cfRule type="cellIs" dxfId="155" priority="140" operator="greaterThan">
      <formula>$D$9</formula>
    </cfRule>
  </conditionalFormatting>
  <conditionalFormatting sqref="H26">
    <cfRule type="cellIs" dxfId="154" priority="139" operator="greaterThan">
      <formula>$E$9</formula>
    </cfRule>
  </conditionalFormatting>
  <conditionalFormatting sqref="P26">
    <cfRule type="cellIs" dxfId="153" priority="138" operator="greaterThan">
      <formula>$G$9</formula>
    </cfRule>
  </conditionalFormatting>
  <conditionalFormatting sqref="Q26">
    <cfRule type="cellIs" dxfId="152" priority="137" operator="greaterThan">
      <formula>$H$9</formula>
    </cfRule>
  </conditionalFormatting>
  <conditionalFormatting sqref="R26">
    <cfRule type="cellIs" dxfId="151" priority="136" operator="greaterThan">
      <formula>$I$9</formula>
    </cfRule>
  </conditionalFormatting>
  <conditionalFormatting sqref="I26">
    <cfRule type="cellIs" dxfId="150" priority="131" operator="greaterThan">
      <formula>$F$9</formula>
    </cfRule>
  </conditionalFormatting>
  <conditionalFormatting sqref="S11:U11">
    <cfRule type="cellIs" dxfId="149" priority="105" operator="greaterThan">
      <formula>#REF!</formula>
    </cfRule>
  </conditionalFormatting>
  <conditionalFormatting sqref="S11">
    <cfRule type="cellIs" dxfId="148" priority="104" operator="greaterThan">
      <formula>#REF!</formula>
    </cfRule>
  </conditionalFormatting>
  <conditionalFormatting sqref="J11:K11">
    <cfRule type="cellIs" dxfId="147" priority="126" operator="greaterThan">
      <formula>#REF!</formula>
    </cfRule>
  </conditionalFormatting>
  <conditionalFormatting sqref="J11">
    <cfRule type="cellIs" dxfId="146" priority="125" operator="greaterThan">
      <formula>#REF!</formula>
    </cfRule>
  </conditionalFormatting>
  <conditionalFormatting sqref="K11">
    <cfRule type="cellIs" dxfId="145" priority="124" operator="greaterThan">
      <formula>#REF!</formula>
    </cfRule>
  </conditionalFormatting>
  <conditionalFormatting sqref="L11">
    <cfRule type="cellIs" dxfId="144" priority="123" operator="greaterThan">
      <formula>#REF!</formula>
    </cfRule>
  </conditionalFormatting>
  <conditionalFormatting sqref="J9:K9">
    <cfRule type="cellIs" dxfId="143" priority="122" operator="greaterThan">
      <formula>$D$9</formula>
    </cfRule>
  </conditionalFormatting>
  <conditionalFormatting sqref="J9">
    <cfRule type="cellIs" dxfId="142" priority="121" operator="greaterThan">
      <formula>$G$9</formula>
    </cfRule>
  </conditionalFormatting>
  <conditionalFormatting sqref="K9">
    <cfRule type="cellIs" dxfId="141" priority="120" operator="greaterThan">
      <formula>$H$9</formula>
    </cfRule>
  </conditionalFormatting>
  <conditionalFormatting sqref="L9">
    <cfRule type="cellIs" dxfId="140" priority="119" operator="greaterThan">
      <formula>$I$9</formula>
    </cfRule>
  </conditionalFormatting>
  <conditionalFormatting sqref="J33:L33">
    <cfRule type="cellIs" dxfId="139" priority="118" operator="greaterThan">
      <formula>#REF!</formula>
    </cfRule>
  </conditionalFormatting>
  <conditionalFormatting sqref="J33">
    <cfRule type="cellIs" dxfId="138" priority="117" operator="greaterThan">
      <formula>#REF!</formula>
    </cfRule>
  </conditionalFormatting>
  <conditionalFormatting sqref="K33">
    <cfRule type="cellIs" dxfId="137" priority="116" operator="greaterThan">
      <formula>#REF!</formula>
    </cfRule>
  </conditionalFormatting>
  <conditionalFormatting sqref="L33">
    <cfRule type="cellIs" dxfId="136" priority="115" operator="greaterThan">
      <formula>#REF!</formula>
    </cfRule>
  </conditionalFormatting>
  <conditionalFormatting sqref="J26:L26">
    <cfRule type="cellIs" dxfId="135" priority="114" operator="greaterThan">
      <formula>$D$9</formula>
    </cfRule>
  </conditionalFormatting>
  <conditionalFormatting sqref="T33">
    <cfRule type="cellIs" dxfId="134" priority="98" operator="greaterThan">
      <formula>#REF!</formula>
    </cfRule>
  </conditionalFormatting>
  <conditionalFormatting sqref="U33">
    <cfRule type="cellIs" dxfId="133" priority="97" operator="greaterThan">
      <formula>#REF!</formula>
    </cfRule>
  </conditionalFormatting>
  <conditionalFormatting sqref="T11">
    <cfRule type="cellIs" dxfId="132" priority="103" operator="greaterThan">
      <formula>#REF!</formula>
    </cfRule>
  </conditionalFormatting>
  <conditionalFormatting sqref="U11">
    <cfRule type="cellIs" dxfId="131" priority="102" operator="greaterThan">
      <formula>#REF!</formula>
    </cfRule>
  </conditionalFormatting>
  <conditionalFormatting sqref="T11">
    <cfRule type="cellIs" dxfId="130" priority="101" operator="greaterThan">
      <formula>#REF!</formula>
    </cfRule>
  </conditionalFormatting>
  <conditionalFormatting sqref="S33:U33">
    <cfRule type="cellIs" dxfId="129" priority="100" operator="greaterThan">
      <formula>#REF!</formula>
    </cfRule>
  </conditionalFormatting>
  <conditionalFormatting sqref="S33:T33">
    <cfRule type="cellIs" dxfId="128" priority="99" operator="greaterThan">
      <formula>#REF!</formula>
    </cfRule>
  </conditionalFormatting>
  <conditionalFormatting sqref="S26:U26">
    <cfRule type="cellIs" dxfId="127" priority="96" operator="greaterThan">
      <formula>$D$9</formula>
    </cfRule>
  </conditionalFormatting>
  <conditionalFormatting sqref="S26">
    <cfRule type="cellIs" dxfId="126" priority="95" operator="greaterThan">
      <formula>$P$9</formula>
    </cfRule>
  </conditionalFormatting>
  <conditionalFormatting sqref="T26">
    <cfRule type="cellIs" dxfId="125" priority="94" operator="greaterThan">
      <formula>$Q$9</formula>
    </cfRule>
  </conditionalFormatting>
  <conditionalFormatting sqref="T26">
    <cfRule type="cellIs" dxfId="124" priority="93" operator="greaterThan">
      <formula>$P$9</formula>
    </cfRule>
  </conditionalFormatting>
  <conditionalFormatting sqref="U26">
    <cfRule type="cellIs" dxfId="123" priority="92" operator="greaterThan">
      <formula>$R$9</formula>
    </cfRule>
  </conditionalFormatting>
  <conditionalFormatting sqref="AE11:AG11">
    <cfRule type="cellIs" dxfId="122" priority="90" operator="greaterThan">
      <formula>#REF!</formula>
    </cfRule>
  </conditionalFormatting>
  <conditionalFormatting sqref="AE9:AG9">
    <cfRule type="cellIs" dxfId="121" priority="89" operator="greaterThan">
      <formula>$D$9</formula>
    </cfRule>
  </conditionalFormatting>
  <conditionalFormatting sqref="AE33:AG33">
    <cfRule type="cellIs" dxfId="120" priority="88" operator="greaterThan">
      <formula>#REF!</formula>
    </cfRule>
  </conditionalFormatting>
  <conditionalFormatting sqref="AE26:AG26">
    <cfRule type="cellIs" dxfId="119" priority="87" operator="greaterThan">
      <formula>$D$9</formula>
    </cfRule>
  </conditionalFormatting>
  <conditionalFormatting sqref="J36:L36 G36:H36">
    <cfRule type="cellIs" dxfId="118" priority="73" operator="greaterThan">
      <formula>$D$9</formula>
    </cfRule>
  </conditionalFormatting>
  <conditionalFormatting sqref="H36">
    <cfRule type="cellIs" dxfId="117" priority="72" operator="greaterThan">
      <formula>$E$9</formula>
    </cfRule>
  </conditionalFormatting>
  <conditionalFormatting sqref="J36">
    <cfRule type="cellIs" dxfId="116" priority="71" operator="greaterThan">
      <formula>$G$9</formula>
    </cfRule>
  </conditionalFormatting>
  <conditionalFormatting sqref="K36">
    <cfRule type="cellIs" dxfId="115" priority="70" operator="greaterThan">
      <formula>$H$9</formula>
    </cfRule>
  </conditionalFormatting>
  <conditionalFormatting sqref="L36">
    <cfRule type="cellIs" dxfId="114" priority="69" operator="greaterThan">
      <formula>$I$9</formula>
    </cfRule>
  </conditionalFormatting>
  <conditionalFormatting sqref="I36">
    <cfRule type="cellIs" dxfId="113" priority="64" operator="greaterThan">
      <formula>$F$9</formula>
    </cfRule>
  </conditionalFormatting>
  <conditionalFormatting sqref="P36:U36">
    <cfRule type="cellIs" dxfId="112" priority="63" operator="greaterThan">
      <formula>$D$9</formula>
    </cfRule>
  </conditionalFormatting>
  <conditionalFormatting sqref="P36">
    <cfRule type="cellIs" dxfId="111" priority="62" operator="greaterThan">
      <formula>$G$9</formula>
    </cfRule>
  </conditionalFormatting>
  <conditionalFormatting sqref="Q36">
    <cfRule type="cellIs" dxfId="110" priority="61" operator="greaterThan">
      <formula>$H$9</formula>
    </cfRule>
  </conditionalFormatting>
  <conditionalFormatting sqref="R36">
    <cfRule type="cellIs" dxfId="109" priority="60" operator="greaterThan">
      <formula>$I$9</formula>
    </cfRule>
  </conditionalFormatting>
  <conditionalFormatting sqref="S36">
    <cfRule type="cellIs" dxfId="108" priority="59" operator="greaterThan">
      <formula>$J$9</formula>
    </cfRule>
  </conditionalFormatting>
  <conditionalFormatting sqref="T36">
    <cfRule type="cellIs" dxfId="107" priority="58" operator="greaterThan">
      <formula>$K$9</formula>
    </cfRule>
  </conditionalFormatting>
  <conditionalFormatting sqref="T36">
    <cfRule type="cellIs" dxfId="106" priority="57" operator="greaterThan">
      <formula>$J$9</formula>
    </cfRule>
  </conditionalFormatting>
  <conditionalFormatting sqref="U36">
    <cfRule type="cellIs" dxfId="105" priority="56" operator="greaterThan">
      <formula>$L$9</formula>
    </cfRule>
  </conditionalFormatting>
  <conditionalFormatting sqref="AB36:AG36">
    <cfRule type="cellIs" dxfId="104" priority="55" operator="greaterThan">
      <formula>$D$9</formula>
    </cfRule>
  </conditionalFormatting>
  <conditionalFormatting sqref="AK36:AP36">
    <cfRule type="cellIs" dxfId="103" priority="54" operator="greaterThan">
      <formula>$D$9</formula>
    </cfRule>
  </conditionalFormatting>
  <conditionalFormatting sqref="D54:X54 D60:X95 D55:D59 L55:X59">
    <cfRule type="cellIs" dxfId="102" priority="53" operator="equal">
      <formula>FALSE</formula>
    </cfRule>
  </conditionalFormatting>
  <conditionalFormatting sqref="AK54:AP95 Y54:AG95">
    <cfRule type="cellIs" dxfId="101" priority="52" operator="equal">
      <formula>FALSE</formula>
    </cfRule>
  </conditionalFormatting>
  <conditionalFormatting sqref="BF54:BK95 AT54:BB95">
    <cfRule type="cellIs" dxfId="100" priority="51" operator="equal">
      <formula>FALSE</formula>
    </cfRule>
  </conditionalFormatting>
  <conditionalFormatting sqref="CA54:CF95 BO54:BW95">
    <cfRule type="cellIs" dxfId="99" priority="50" operator="equal">
      <formula>FALSE</formula>
    </cfRule>
  </conditionalFormatting>
  <conditionalFormatting sqref="CV54:DA95 CJ54:CR95">
    <cfRule type="cellIs" dxfId="98" priority="49" operator="equal">
      <formula>FALSE</formula>
    </cfRule>
  </conditionalFormatting>
  <conditionalFormatting sqref="D97:X138">
    <cfRule type="cellIs" dxfId="97" priority="48" operator="equal">
      <formula>FALSE</formula>
    </cfRule>
  </conditionalFormatting>
  <conditionalFormatting sqref="M54:O95">
    <cfRule type="cellIs" dxfId="96" priority="47" operator="equal">
      <formula>FALSE</formula>
    </cfRule>
  </conditionalFormatting>
  <conditionalFormatting sqref="V54:X95">
    <cfRule type="cellIs" dxfId="95" priority="46" operator="equal">
      <formula>FALSE</formula>
    </cfRule>
  </conditionalFormatting>
  <conditionalFormatting sqref="AH54:AJ95">
    <cfRule type="cellIs" dxfId="94" priority="45" operator="equal">
      <formula>FALSE</formula>
    </cfRule>
  </conditionalFormatting>
  <conditionalFormatting sqref="AH54:AJ95">
    <cfRule type="cellIs" dxfId="93" priority="44" operator="equal">
      <formula>FALSE</formula>
    </cfRule>
  </conditionalFormatting>
  <conditionalFormatting sqref="AQ54:AS95">
    <cfRule type="cellIs" dxfId="92" priority="43" operator="equal">
      <formula>FALSE</formula>
    </cfRule>
  </conditionalFormatting>
  <conditionalFormatting sqref="AQ54:AS95">
    <cfRule type="cellIs" dxfId="91" priority="42" operator="equal">
      <formula>FALSE</formula>
    </cfRule>
  </conditionalFormatting>
  <conditionalFormatting sqref="BC54:BE95">
    <cfRule type="cellIs" dxfId="90" priority="41" operator="equal">
      <formula>FALSE</formula>
    </cfRule>
  </conditionalFormatting>
  <conditionalFormatting sqref="BC54:BE95">
    <cfRule type="cellIs" dxfId="89" priority="40" operator="equal">
      <formula>FALSE</formula>
    </cfRule>
  </conditionalFormatting>
  <conditionalFormatting sqref="BL54:BN95">
    <cfRule type="cellIs" dxfId="88" priority="39" operator="equal">
      <formula>FALSE</formula>
    </cfRule>
  </conditionalFormatting>
  <conditionalFormatting sqref="BL54:BN95">
    <cfRule type="cellIs" dxfId="87" priority="38" operator="equal">
      <formula>FALSE</formula>
    </cfRule>
  </conditionalFormatting>
  <conditionalFormatting sqref="BX54:BZ95">
    <cfRule type="cellIs" dxfId="86" priority="37" operator="equal">
      <formula>FALSE</formula>
    </cfRule>
  </conditionalFormatting>
  <conditionalFormatting sqref="BX54:BZ95">
    <cfRule type="cellIs" dxfId="85" priority="36" operator="equal">
      <formula>FALSE</formula>
    </cfRule>
  </conditionalFormatting>
  <conditionalFormatting sqref="CG54:CI95">
    <cfRule type="cellIs" dxfId="84" priority="35" operator="equal">
      <formula>FALSE</formula>
    </cfRule>
  </conditionalFormatting>
  <conditionalFormatting sqref="CG54:CI95">
    <cfRule type="cellIs" dxfId="83" priority="34" operator="equal">
      <formula>FALSE</formula>
    </cfRule>
  </conditionalFormatting>
  <conditionalFormatting sqref="CS54:CU95">
    <cfRule type="cellIs" dxfId="82" priority="33" operator="equal">
      <formula>FALSE</formula>
    </cfRule>
  </conditionalFormatting>
  <conditionalFormatting sqref="CS54:CU95">
    <cfRule type="cellIs" dxfId="81" priority="32" operator="equal">
      <formula>FALSE</formula>
    </cfRule>
  </conditionalFormatting>
  <conditionalFormatting sqref="DB54:DD95">
    <cfRule type="cellIs" dxfId="80" priority="31" operator="equal">
      <formula>FALSE</formula>
    </cfRule>
  </conditionalFormatting>
  <conditionalFormatting sqref="DB54:DD95">
    <cfRule type="cellIs" dxfId="79" priority="30" operator="equal">
      <formula>FALSE</formula>
    </cfRule>
  </conditionalFormatting>
  <conditionalFormatting sqref="J60:L95 L55:L59">
    <cfRule type="cellIs" dxfId="78" priority="29" operator="equal">
      <formula>FALSE</formula>
    </cfRule>
  </conditionalFormatting>
  <conditionalFormatting sqref="Y13:AA13">
    <cfRule type="cellIs" dxfId="77" priority="6" operator="greaterThan">
      <formula>#REF!</formula>
    </cfRule>
  </conditionalFormatting>
  <conditionalFormatting sqref="I13">
    <cfRule type="cellIs" dxfId="76" priority="19" operator="greaterThan">
      <formula>#REF!</formula>
    </cfRule>
  </conditionalFormatting>
  <conditionalFormatting sqref="J13:L13 G13:H13 AB13:AG13">
    <cfRule type="cellIs" dxfId="75" priority="28" operator="greaterThan">
      <formula>#REF!</formula>
    </cfRule>
  </conditionalFormatting>
  <conditionalFormatting sqref="H13">
    <cfRule type="cellIs" dxfId="74" priority="27" operator="greaterThan">
      <formula>#REF!</formula>
    </cfRule>
  </conditionalFormatting>
  <conditionalFormatting sqref="J13">
    <cfRule type="cellIs" dxfId="73" priority="26" operator="greaterThan">
      <formula>#REF!</formula>
    </cfRule>
  </conditionalFormatting>
  <conditionalFormatting sqref="K13">
    <cfRule type="cellIs" dxfId="72" priority="25" operator="greaterThan">
      <formula>#REF!</formula>
    </cfRule>
  </conditionalFormatting>
  <conditionalFormatting sqref="L13">
    <cfRule type="cellIs" dxfId="71" priority="24" operator="greaterThan">
      <formula>#REF!</formula>
    </cfRule>
  </conditionalFormatting>
  <conditionalFormatting sqref="AK13:AP13">
    <cfRule type="cellIs" dxfId="70" priority="18" operator="greaterThan">
      <formula>#REF!</formula>
    </cfRule>
  </conditionalFormatting>
  <conditionalFormatting sqref="P13:U13">
    <cfRule type="cellIs" dxfId="69" priority="17" operator="greaterThan">
      <formula>#REF!</formula>
    </cfRule>
  </conditionalFormatting>
  <conditionalFormatting sqref="P13">
    <cfRule type="cellIs" dxfId="68" priority="16" operator="greaterThan">
      <formula>#REF!</formula>
    </cfRule>
  </conditionalFormatting>
  <conditionalFormatting sqref="Q13">
    <cfRule type="cellIs" dxfId="67" priority="15" operator="greaterThan">
      <formula>#REF!</formula>
    </cfRule>
  </conditionalFormatting>
  <conditionalFormatting sqref="R13">
    <cfRule type="cellIs" dxfId="66" priority="14" operator="greaterThan">
      <formula>#REF!</formula>
    </cfRule>
  </conditionalFormatting>
  <conditionalFormatting sqref="S13">
    <cfRule type="cellIs" dxfId="65" priority="13" operator="greaterThan">
      <formula>#REF!</formula>
    </cfRule>
  </conditionalFormatting>
  <conditionalFormatting sqref="T13">
    <cfRule type="cellIs" dxfId="64" priority="12" operator="greaterThan">
      <formula>#REF!</formula>
    </cfRule>
  </conditionalFormatting>
  <conditionalFormatting sqref="T13">
    <cfRule type="cellIs" dxfId="63" priority="11" operator="greaterThan">
      <formula>#REF!</formula>
    </cfRule>
  </conditionalFormatting>
  <conditionalFormatting sqref="U13">
    <cfRule type="cellIs" dxfId="62" priority="10" operator="greaterThan">
      <formula>#REF!</formula>
    </cfRule>
  </conditionalFormatting>
  <conditionalFormatting sqref="F13">
    <cfRule type="cellIs" dxfId="61" priority="7" operator="greaterThan">
      <formula>#REF!</formula>
    </cfRule>
  </conditionalFormatting>
  <conditionalFormatting sqref="D13:E13">
    <cfRule type="cellIs" dxfId="60" priority="9" operator="greaterThan">
      <formula>#REF!</formula>
    </cfRule>
  </conditionalFormatting>
  <conditionalFormatting sqref="E13">
    <cfRule type="cellIs" dxfId="59" priority="8" operator="greaterThan">
      <formula>#REF!</formula>
    </cfRule>
  </conditionalFormatting>
  <conditionalFormatting sqref="E59:H59 E57:G58 I57:J57">
    <cfRule type="cellIs" dxfId="58" priority="5" operator="equal">
      <formula>FALSE</formula>
    </cfRule>
  </conditionalFormatting>
  <conditionalFormatting sqref="I59:K59 I58:J58">
    <cfRule type="cellIs" dxfId="57" priority="4" operator="equal">
      <formula>FALSE</formula>
    </cfRule>
  </conditionalFormatting>
  <conditionalFormatting sqref="I59:K59 I58:J58">
    <cfRule type="cellIs" dxfId="56" priority="3" operator="equal">
      <formula>FALSE</formula>
    </cfRule>
  </conditionalFormatting>
  <conditionalFormatting sqref="H57:H58">
    <cfRule type="cellIs" dxfId="55" priority="2" operator="equal">
      <formula>FALSE</formula>
    </cfRule>
  </conditionalFormatting>
  <conditionalFormatting sqref="K57:K58">
    <cfRule type="cellIs" dxfId="54" priority="1" operator="equal">
      <formula>FALSE</formula>
    </cfRule>
  </conditionalFormatting>
  <pageMargins left="0.51181102362204722" right="0.23622047244094491" top="0.74803149606299213" bottom="0.74803149606299213" header="0.31496062992125984" footer="0.31496062992125984"/>
  <pageSetup paperSize="9" scale="75" firstPageNumber="35" orientation="landscape" useFirstPageNumber="1" r:id="rId1"/>
  <headerFooter>
    <oddFooter>Page &amp;P</oddFooter>
  </headerFooter>
  <rowBreaks count="1" manualBreakCount="1">
    <brk id="29" max="107" man="1"/>
  </rowBreaks>
  <colBreaks count="9" manualBreakCount="9">
    <brk id="15" max="53" man="1"/>
    <brk id="24" max="53" man="1"/>
    <brk id="36" max="53" man="1"/>
    <brk id="45" max="53" man="1"/>
    <brk id="57" max="53" man="1"/>
    <brk id="66" max="53" man="1"/>
    <brk id="78" max="53" man="1"/>
    <brk id="87" max="53" man="1"/>
    <brk id="99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D141"/>
  <sheetViews>
    <sheetView view="pageBreakPreview" topLeftCell="A3" zoomScale="70" zoomScaleNormal="90" zoomScaleSheetLayoutView="70" workbookViewId="0">
      <pane xSplit="3" ySplit="6" topLeftCell="D47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L11" sqref="L11:L49"/>
    </sheetView>
  </sheetViews>
  <sheetFormatPr defaultRowHeight="15" x14ac:dyDescent="0.25"/>
  <cols>
    <col min="2" max="2" width="15.42578125" customWidth="1"/>
    <col min="3" max="3" width="35.7109375" customWidth="1"/>
    <col min="4" max="4" width="13.7109375" customWidth="1"/>
    <col min="5" max="5" width="11" customWidth="1"/>
    <col min="6" max="6" width="11.42578125" customWidth="1"/>
    <col min="7" max="8" width="10" bestFit="1" customWidth="1"/>
    <col min="9" max="12" width="10.85546875" customWidth="1"/>
    <col min="13" max="13" width="8.28515625" customWidth="1"/>
    <col min="14" max="14" width="9.28515625" customWidth="1"/>
    <col min="15" max="15" width="9" customWidth="1"/>
    <col min="16" max="24" width="12.7109375" customWidth="1"/>
    <col min="25" max="25" width="13.7109375" customWidth="1"/>
    <col min="26" max="26" width="8.85546875" customWidth="1"/>
    <col min="27" max="27" width="11.42578125" customWidth="1"/>
    <col min="28" max="29" width="10" bestFit="1" customWidth="1"/>
    <col min="30" max="33" width="10.85546875" customWidth="1"/>
    <col min="34" max="34" width="9.5703125" customWidth="1"/>
    <col min="35" max="35" width="10" customWidth="1"/>
    <col min="36" max="36" width="9.5703125" customWidth="1"/>
    <col min="37" max="45" width="12.7109375" customWidth="1"/>
    <col min="46" max="46" width="13.7109375" customWidth="1"/>
    <col min="47" max="47" width="8.85546875" customWidth="1"/>
    <col min="48" max="48" width="11.42578125" customWidth="1"/>
    <col min="49" max="50" width="10" bestFit="1" customWidth="1"/>
    <col min="51" max="54" width="10.85546875" customWidth="1"/>
    <col min="55" max="55" width="9.42578125" customWidth="1"/>
    <col min="56" max="56" width="9.5703125" customWidth="1"/>
    <col min="57" max="57" width="9.85546875" customWidth="1"/>
    <col min="58" max="66" width="12.7109375" customWidth="1"/>
    <col min="67" max="67" width="13.7109375" customWidth="1"/>
    <col min="68" max="68" width="8.85546875" customWidth="1"/>
    <col min="69" max="69" width="11.42578125" customWidth="1"/>
    <col min="70" max="71" width="10" bestFit="1" customWidth="1"/>
    <col min="72" max="75" width="10.85546875" customWidth="1"/>
    <col min="76" max="76" width="10" customWidth="1"/>
    <col min="77" max="77" width="9.42578125" customWidth="1"/>
    <col min="78" max="78" width="9.5703125" customWidth="1"/>
    <col min="79" max="87" width="12.7109375" customWidth="1"/>
    <col min="88" max="88" width="12" customWidth="1"/>
    <col min="89" max="89" width="11.5703125" customWidth="1"/>
    <col min="90" max="90" width="10.42578125" customWidth="1"/>
    <col min="91" max="91" width="11.42578125" customWidth="1"/>
    <col min="92" max="92" width="10.5703125" customWidth="1"/>
    <col min="93" max="93" width="10.140625" customWidth="1"/>
    <col min="94" max="94" width="11" customWidth="1"/>
    <col min="95" max="96" width="10.5703125" customWidth="1"/>
    <col min="97" max="97" width="9.140625" customWidth="1"/>
    <col min="100" max="108" width="12.5703125" customWidth="1"/>
  </cols>
  <sheetData>
    <row r="1" spans="1:108" ht="18" x14ac:dyDescent="0.25">
      <c r="C1" s="4"/>
      <c r="D1" s="4"/>
      <c r="E1" s="4"/>
      <c r="F1" s="4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23"/>
      <c r="W1" s="23"/>
      <c r="X1" s="23"/>
      <c r="Y1" s="4"/>
      <c r="Z1" s="4"/>
      <c r="AA1" s="4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23"/>
      <c r="AR1" s="23"/>
      <c r="AS1" s="23"/>
      <c r="AT1" s="4"/>
      <c r="AU1" s="4"/>
      <c r="AV1" s="4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23"/>
      <c r="BM1" s="23"/>
      <c r="BN1" s="23"/>
      <c r="BO1" s="4"/>
      <c r="BP1" s="4"/>
      <c r="BQ1" s="4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23"/>
      <c r="CH1" s="23"/>
      <c r="CI1" s="23"/>
    </row>
    <row r="2" spans="1:108" ht="15.75" x14ac:dyDescent="0.25">
      <c r="C2" s="4"/>
      <c r="D2" s="4"/>
      <c r="E2" s="4"/>
      <c r="F2" s="4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24"/>
      <c r="W2" s="24"/>
      <c r="X2" s="24"/>
      <c r="Y2" s="4"/>
      <c r="Z2" s="4"/>
      <c r="AA2" s="4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24"/>
      <c r="AR2" s="24"/>
      <c r="AS2" s="24"/>
      <c r="AT2" s="4"/>
      <c r="AU2" s="4"/>
      <c r="AV2" s="4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24"/>
      <c r="BM2" s="24"/>
      <c r="BN2" s="24"/>
      <c r="BO2" s="4"/>
      <c r="BP2" s="4"/>
      <c r="BQ2" s="4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24"/>
      <c r="CH2" s="24"/>
      <c r="CI2" s="24"/>
    </row>
    <row r="3" spans="1:108" ht="15" customHeight="1" x14ac:dyDescent="0.25">
      <c r="A3" s="96" t="s">
        <v>4</v>
      </c>
      <c r="B3" s="96" t="s">
        <v>22</v>
      </c>
      <c r="C3" s="100" t="s">
        <v>1</v>
      </c>
      <c r="D3" s="99" t="s">
        <v>71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 t="str">
        <f>+D3</f>
        <v>RESULTS OF SECONDARY EXAMINATION- 2023</v>
      </c>
      <c r="Q3" s="99"/>
      <c r="R3" s="99"/>
      <c r="S3" s="99"/>
      <c r="T3" s="99"/>
      <c r="U3" s="99"/>
      <c r="V3" s="99"/>
      <c r="W3" s="99"/>
      <c r="X3" s="99"/>
      <c r="Y3" s="99" t="str">
        <f>+P3</f>
        <v>RESULTS OF SECONDARY EXAMINATION- 2023</v>
      </c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 t="str">
        <f>+Y3</f>
        <v>RESULTS OF SECONDARY EXAMINATION- 2023</v>
      </c>
      <c r="AL3" s="99"/>
      <c r="AM3" s="99"/>
      <c r="AN3" s="99"/>
      <c r="AO3" s="99"/>
      <c r="AP3" s="99"/>
      <c r="AQ3" s="99"/>
      <c r="AR3" s="99"/>
      <c r="AS3" s="99"/>
      <c r="AT3" s="99" t="str">
        <f>+AK3</f>
        <v>RESULTS OF SECONDARY EXAMINATION- 2023</v>
      </c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 t="str">
        <f>+AT3</f>
        <v>RESULTS OF SECONDARY EXAMINATION- 2023</v>
      </c>
      <c r="BG3" s="99"/>
      <c r="BH3" s="99"/>
      <c r="BI3" s="99"/>
      <c r="BJ3" s="99"/>
      <c r="BK3" s="99"/>
      <c r="BL3" s="99"/>
      <c r="BM3" s="99"/>
      <c r="BN3" s="99"/>
      <c r="BO3" s="99" t="str">
        <f>+BF3</f>
        <v>RESULTS OF SECONDARY EXAMINATION- 2023</v>
      </c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 t="str">
        <f>+BO3</f>
        <v>RESULTS OF SECONDARY EXAMINATION- 2023</v>
      </c>
      <c r="CB3" s="99"/>
      <c r="CC3" s="99"/>
      <c r="CD3" s="99"/>
      <c r="CE3" s="99"/>
      <c r="CF3" s="99"/>
      <c r="CG3" s="99"/>
      <c r="CH3" s="99"/>
      <c r="CI3" s="99"/>
      <c r="CJ3" s="99" t="str">
        <f>+CA3</f>
        <v>RESULTS OF SECONDARY EXAMINATION- 2023</v>
      </c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 t="str">
        <f>+CJ3</f>
        <v>RESULTS OF SECONDARY EXAMINATION- 2023</v>
      </c>
      <c r="CW3" s="99"/>
      <c r="CX3" s="99"/>
      <c r="CY3" s="99"/>
      <c r="CZ3" s="99"/>
      <c r="DA3" s="99"/>
      <c r="DB3" s="99"/>
      <c r="DC3" s="99"/>
      <c r="DD3" s="99"/>
    </row>
    <row r="4" spans="1:108" ht="15" customHeight="1" x14ac:dyDescent="0.25">
      <c r="A4" s="96"/>
      <c r="B4" s="96"/>
      <c r="C4" s="100"/>
      <c r="D4" s="109" t="s">
        <v>118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 t="s">
        <v>119</v>
      </c>
      <c r="Q4" s="109"/>
      <c r="R4" s="109"/>
      <c r="S4" s="109"/>
      <c r="T4" s="109"/>
      <c r="U4" s="109"/>
      <c r="V4" s="109"/>
      <c r="W4" s="109"/>
      <c r="X4" s="109"/>
      <c r="Y4" s="109" t="s">
        <v>120</v>
      </c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 t="s">
        <v>121</v>
      </c>
      <c r="AL4" s="109"/>
      <c r="AM4" s="109"/>
      <c r="AN4" s="109"/>
      <c r="AO4" s="109"/>
      <c r="AP4" s="109"/>
      <c r="AQ4" s="109"/>
      <c r="AR4" s="109"/>
      <c r="AS4" s="109"/>
      <c r="AT4" s="109" t="s">
        <v>122</v>
      </c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 t="s">
        <v>123</v>
      </c>
      <c r="BG4" s="109"/>
      <c r="BH4" s="109"/>
      <c r="BI4" s="109"/>
      <c r="BJ4" s="109"/>
      <c r="BK4" s="109"/>
      <c r="BL4" s="109"/>
      <c r="BM4" s="109"/>
      <c r="BN4" s="109"/>
      <c r="BO4" s="109" t="s">
        <v>124</v>
      </c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 t="s">
        <v>125</v>
      </c>
      <c r="CB4" s="109"/>
      <c r="CC4" s="109"/>
      <c r="CD4" s="109"/>
      <c r="CE4" s="109"/>
      <c r="CF4" s="109"/>
      <c r="CG4" s="109"/>
      <c r="CH4" s="109"/>
      <c r="CI4" s="109"/>
      <c r="CJ4" s="109" t="s">
        <v>126</v>
      </c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 t="s">
        <v>127</v>
      </c>
      <c r="CW4" s="109"/>
      <c r="CX4" s="109"/>
      <c r="CY4" s="109"/>
      <c r="CZ4" s="109"/>
      <c r="DA4" s="109"/>
      <c r="DB4" s="109"/>
      <c r="DC4" s="109"/>
      <c r="DD4" s="109"/>
    </row>
    <row r="5" spans="1:108" ht="15.75" x14ac:dyDescent="0.25">
      <c r="A5" s="96"/>
      <c r="B5" s="96"/>
      <c r="C5" s="100"/>
      <c r="D5" s="94" t="s">
        <v>57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57</v>
      </c>
      <c r="Q5" s="94"/>
      <c r="R5" s="94"/>
      <c r="S5" s="94"/>
      <c r="T5" s="94"/>
      <c r="U5" s="94"/>
      <c r="V5" s="94"/>
      <c r="W5" s="94"/>
      <c r="X5" s="94"/>
      <c r="Y5" s="94" t="s">
        <v>57</v>
      </c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 t="s">
        <v>57</v>
      </c>
      <c r="AL5" s="94"/>
      <c r="AM5" s="94"/>
      <c r="AN5" s="94"/>
      <c r="AO5" s="94"/>
      <c r="AP5" s="94"/>
      <c r="AQ5" s="94"/>
      <c r="AR5" s="94"/>
      <c r="AS5" s="94"/>
      <c r="AT5" s="94" t="s">
        <v>57</v>
      </c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 t="s">
        <v>57</v>
      </c>
      <c r="BG5" s="94"/>
      <c r="BH5" s="94"/>
      <c r="BI5" s="94"/>
      <c r="BJ5" s="94"/>
      <c r="BK5" s="94"/>
      <c r="BL5" s="94"/>
      <c r="BM5" s="94"/>
      <c r="BN5" s="94"/>
      <c r="BO5" s="94" t="s">
        <v>57</v>
      </c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 t="s">
        <v>57</v>
      </c>
      <c r="CB5" s="94"/>
      <c r="CC5" s="94"/>
      <c r="CD5" s="94"/>
      <c r="CE5" s="94"/>
      <c r="CF5" s="94"/>
      <c r="CG5" s="94"/>
      <c r="CH5" s="94"/>
      <c r="CI5" s="94"/>
      <c r="CJ5" s="94" t="s">
        <v>57</v>
      </c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 t="s">
        <v>57</v>
      </c>
      <c r="CW5" s="94"/>
      <c r="CX5" s="94"/>
      <c r="CY5" s="94"/>
      <c r="CZ5" s="94"/>
      <c r="DA5" s="94"/>
      <c r="DB5" s="94"/>
      <c r="DC5" s="94"/>
      <c r="DD5" s="94"/>
    </row>
    <row r="6" spans="1:108" ht="31.5" customHeight="1" x14ac:dyDescent="0.25">
      <c r="A6" s="96"/>
      <c r="B6" s="96"/>
      <c r="C6" s="100"/>
      <c r="D6" s="100" t="s">
        <v>163</v>
      </c>
      <c r="E6" s="100"/>
      <c r="F6" s="100"/>
      <c r="G6" s="96" t="s">
        <v>166</v>
      </c>
      <c r="H6" s="96"/>
      <c r="I6" s="96"/>
      <c r="J6" s="94" t="s">
        <v>56</v>
      </c>
      <c r="K6" s="94"/>
      <c r="L6" s="94"/>
      <c r="M6" s="94"/>
      <c r="N6" s="94"/>
      <c r="O6" s="94"/>
      <c r="P6" s="95" t="s">
        <v>98</v>
      </c>
      <c r="Q6" s="95"/>
      <c r="R6" s="95"/>
      <c r="S6" s="95" t="s">
        <v>99</v>
      </c>
      <c r="T6" s="95"/>
      <c r="U6" s="95"/>
      <c r="V6" s="95" t="s">
        <v>100</v>
      </c>
      <c r="W6" s="95"/>
      <c r="X6" s="95"/>
      <c r="Y6" s="100" t="s">
        <v>162</v>
      </c>
      <c r="Z6" s="100"/>
      <c r="AA6" s="100"/>
      <c r="AB6" s="96" t="s">
        <v>167</v>
      </c>
      <c r="AC6" s="96"/>
      <c r="AD6" s="96"/>
      <c r="AE6" s="94" t="s">
        <v>56</v>
      </c>
      <c r="AF6" s="94"/>
      <c r="AG6" s="94"/>
      <c r="AH6" s="94"/>
      <c r="AI6" s="94"/>
      <c r="AJ6" s="94"/>
      <c r="AK6" s="95" t="s">
        <v>98</v>
      </c>
      <c r="AL6" s="95"/>
      <c r="AM6" s="95"/>
      <c r="AN6" s="95" t="s">
        <v>99</v>
      </c>
      <c r="AO6" s="95"/>
      <c r="AP6" s="95"/>
      <c r="AQ6" s="95" t="s">
        <v>100</v>
      </c>
      <c r="AR6" s="95"/>
      <c r="AS6" s="95"/>
      <c r="AT6" s="100" t="s">
        <v>163</v>
      </c>
      <c r="AU6" s="100"/>
      <c r="AV6" s="100"/>
      <c r="AW6" s="96" t="s">
        <v>167</v>
      </c>
      <c r="AX6" s="96"/>
      <c r="AY6" s="96"/>
      <c r="AZ6" s="94" t="s">
        <v>56</v>
      </c>
      <c r="BA6" s="94"/>
      <c r="BB6" s="94"/>
      <c r="BC6" s="94"/>
      <c r="BD6" s="94"/>
      <c r="BE6" s="94"/>
      <c r="BF6" s="95" t="s">
        <v>98</v>
      </c>
      <c r="BG6" s="95"/>
      <c r="BH6" s="95"/>
      <c r="BI6" s="95" t="s">
        <v>99</v>
      </c>
      <c r="BJ6" s="95"/>
      <c r="BK6" s="95"/>
      <c r="BL6" s="95" t="s">
        <v>100</v>
      </c>
      <c r="BM6" s="95"/>
      <c r="BN6" s="95"/>
      <c r="BO6" s="100" t="s">
        <v>164</v>
      </c>
      <c r="BP6" s="100"/>
      <c r="BQ6" s="100"/>
      <c r="BR6" s="96" t="s">
        <v>168</v>
      </c>
      <c r="BS6" s="96"/>
      <c r="BT6" s="96"/>
      <c r="BU6" s="94" t="s">
        <v>56</v>
      </c>
      <c r="BV6" s="94"/>
      <c r="BW6" s="94"/>
      <c r="BX6" s="94"/>
      <c r="BY6" s="94"/>
      <c r="BZ6" s="94"/>
      <c r="CA6" s="95" t="s">
        <v>98</v>
      </c>
      <c r="CB6" s="95"/>
      <c r="CC6" s="95"/>
      <c r="CD6" s="95" t="s">
        <v>99</v>
      </c>
      <c r="CE6" s="95"/>
      <c r="CF6" s="95"/>
      <c r="CG6" s="95" t="s">
        <v>100</v>
      </c>
      <c r="CH6" s="95"/>
      <c r="CI6" s="95"/>
      <c r="CJ6" s="100" t="s">
        <v>165</v>
      </c>
      <c r="CK6" s="100"/>
      <c r="CL6" s="100"/>
      <c r="CM6" s="96" t="s">
        <v>167</v>
      </c>
      <c r="CN6" s="96"/>
      <c r="CO6" s="96"/>
      <c r="CP6" s="94" t="s">
        <v>56</v>
      </c>
      <c r="CQ6" s="94"/>
      <c r="CR6" s="94"/>
      <c r="CS6" s="94"/>
      <c r="CT6" s="94"/>
      <c r="CU6" s="94"/>
      <c r="CV6" s="95" t="s">
        <v>98</v>
      </c>
      <c r="CW6" s="95"/>
      <c r="CX6" s="95"/>
      <c r="CY6" s="95" t="s">
        <v>99</v>
      </c>
      <c r="CZ6" s="95"/>
      <c r="DA6" s="95"/>
      <c r="DB6" s="95" t="s">
        <v>100</v>
      </c>
      <c r="DC6" s="95"/>
      <c r="DD6" s="95"/>
    </row>
    <row r="7" spans="1:108" ht="15" customHeight="1" x14ac:dyDescent="0.25">
      <c r="A7" s="96"/>
      <c r="B7" s="96"/>
      <c r="C7" s="100"/>
      <c r="D7" s="100"/>
      <c r="E7" s="100"/>
      <c r="F7" s="100"/>
      <c r="G7" s="96"/>
      <c r="H7" s="96"/>
      <c r="I7" s="96"/>
      <c r="J7" s="96" t="s">
        <v>55</v>
      </c>
      <c r="K7" s="96"/>
      <c r="L7" s="96"/>
      <c r="M7" s="96" t="s">
        <v>97</v>
      </c>
      <c r="N7" s="96"/>
      <c r="O7" s="96"/>
      <c r="P7" s="95"/>
      <c r="Q7" s="95"/>
      <c r="R7" s="95"/>
      <c r="S7" s="95" t="s">
        <v>101</v>
      </c>
      <c r="T7" s="95"/>
      <c r="U7" s="95"/>
      <c r="V7" s="95" t="s">
        <v>101</v>
      </c>
      <c r="W7" s="95"/>
      <c r="X7" s="95"/>
      <c r="Y7" s="100"/>
      <c r="Z7" s="100"/>
      <c r="AA7" s="100"/>
      <c r="AB7" s="96"/>
      <c r="AC7" s="96"/>
      <c r="AD7" s="96"/>
      <c r="AE7" s="96" t="s">
        <v>55</v>
      </c>
      <c r="AF7" s="96"/>
      <c r="AG7" s="96"/>
      <c r="AH7" s="96" t="s">
        <v>97</v>
      </c>
      <c r="AI7" s="96"/>
      <c r="AJ7" s="96"/>
      <c r="AK7" s="95"/>
      <c r="AL7" s="95"/>
      <c r="AM7" s="95"/>
      <c r="AN7" s="95" t="s">
        <v>101</v>
      </c>
      <c r="AO7" s="95"/>
      <c r="AP7" s="95"/>
      <c r="AQ7" s="95" t="s">
        <v>101</v>
      </c>
      <c r="AR7" s="95"/>
      <c r="AS7" s="95"/>
      <c r="AT7" s="100"/>
      <c r="AU7" s="100"/>
      <c r="AV7" s="100"/>
      <c r="AW7" s="96"/>
      <c r="AX7" s="96"/>
      <c r="AY7" s="96"/>
      <c r="AZ7" s="96" t="s">
        <v>55</v>
      </c>
      <c r="BA7" s="96"/>
      <c r="BB7" s="96"/>
      <c r="BC7" s="96" t="s">
        <v>97</v>
      </c>
      <c r="BD7" s="96"/>
      <c r="BE7" s="96"/>
      <c r="BF7" s="95"/>
      <c r="BG7" s="95"/>
      <c r="BH7" s="95"/>
      <c r="BI7" s="95" t="s">
        <v>101</v>
      </c>
      <c r="BJ7" s="95"/>
      <c r="BK7" s="95"/>
      <c r="BL7" s="95" t="s">
        <v>101</v>
      </c>
      <c r="BM7" s="95"/>
      <c r="BN7" s="95"/>
      <c r="BO7" s="100"/>
      <c r="BP7" s="100"/>
      <c r="BQ7" s="100"/>
      <c r="BR7" s="96"/>
      <c r="BS7" s="96"/>
      <c r="BT7" s="96"/>
      <c r="BU7" s="96" t="s">
        <v>55</v>
      </c>
      <c r="BV7" s="96"/>
      <c r="BW7" s="96"/>
      <c r="BX7" s="96" t="s">
        <v>97</v>
      </c>
      <c r="BY7" s="96"/>
      <c r="BZ7" s="96"/>
      <c r="CA7" s="95"/>
      <c r="CB7" s="95"/>
      <c r="CC7" s="95"/>
      <c r="CD7" s="95" t="s">
        <v>101</v>
      </c>
      <c r="CE7" s="95"/>
      <c r="CF7" s="95"/>
      <c r="CG7" s="95" t="s">
        <v>101</v>
      </c>
      <c r="CH7" s="95"/>
      <c r="CI7" s="95"/>
      <c r="CJ7" s="100"/>
      <c r="CK7" s="100"/>
      <c r="CL7" s="100"/>
      <c r="CM7" s="96"/>
      <c r="CN7" s="96"/>
      <c r="CO7" s="96"/>
      <c r="CP7" s="96" t="s">
        <v>55</v>
      </c>
      <c r="CQ7" s="96"/>
      <c r="CR7" s="96"/>
      <c r="CS7" s="96" t="s">
        <v>97</v>
      </c>
      <c r="CT7" s="96"/>
      <c r="CU7" s="96"/>
      <c r="CV7" s="95"/>
      <c r="CW7" s="95"/>
      <c r="CX7" s="95"/>
      <c r="CY7" s="95" t="s">
        <v>101</v>
      </c>
      <c r="CZ7" s="95"/>
      <c r="DA7" s="95"/>
      <c r="DB7" s="95" t="s">
        <v>101</v>
      </c>
      <c r="DC7" s="95"/>
      <c r="DD7" s="95"/>
    </row>
    <row r="8" spans="1:108" ht="15" customHeight="1" x14ac:dyDescent="0.25">
      <c r="A8" s="96"/>
      <c r="B8" s="96"/>
      <c r="C8" s="100"/>
      <c r="D8" s="2" t="s">
        <v>2</v>
      </c>
      <c r="E8" s="2" t="s">
        <v>3</v>
      </c>
      <c r="F8" s="2" t="s">
        <v>0</v>
      </c>
      <c r="G8" s="2" t="s">
        <v>2</v>
      </c>
      <c r="H8" s="2" t="s">
        <v>3</v>
      </c>
      <c r="I8" s="2" t="s">
        <v>0</v>
      </c>
      <c r="J8" s="2" t="s">
        <v>2</v>
      </c>
      <c r="K8" s="2" t="s">
        <v>3</v>
      </c>
      <c r="L8" s="2" t="s">
        <v>0</v>
      </c>
      <c r="M8" s="2" t="s">
        <v>2</v>
      </c>
      <c r="N8" s="2" t="s">
        <v>3</v>
      </c>
      <c r="O8" s="2" t="s">
        <v>0</v>
      </c>
      <c r="P8" s="2" t="s">
        <v>2</v>
      </c>
      <c r="Q8" s="2" t="s">
        <v>3</v>
      </c>
      <c r="R8" s="2" t="s">
        <v>0</v>
      </c>
      <c r="S8" s="2" t="s">
        <v>2</v>
      </c>
      <c r="T8" s="2" t="s">
        <v>3</v>
      </c>
      <c r="U8" s="2" t="s">
        <v>0</v>
      </c>
      <c r="V8" s="2" t="s">
        <v>2</v>
      </c>
      <c r="W8" s="2" t="s">
        <v>3</v>
      </c>
      <c r="X8" s="2" t="s">
        <v>0</v>
      </c>
      <c r="Y8" s="2" t="s">
        <v>2</v>
      </c>
      <c r="Z8" s="2" t="s">
        <v>3</v>
      </c>
      <c r="AA8" s="2" t="s">
        <v>0</v>
      </c>
      <c r="AB8" s="2" t="s">
        <v>2</v>
      </c>
      <c r="AC8" s="2" t="s">
        <v>3</v>
      </c>
      <c r="AD8" s="2" t="s">
        <v>0</v>
      </c>
      <c r="AE8" s="2" t="s">
        <v>2</v>
      </c>
      <c r="AF8" s="2" t="s">
        <v>3</v>
      </c>
      <c r="AG8" s="2" t="s">
        <v>0</v>
      </c>
      <c r="AH8" s="2" t="s">
        <v>2</v>
      </c>
      <c r="AI8" s="2" t="s">
        <v>3</v>
      </c>
      <c r="AJ8" s="2" t="s">
        <v>0</v>
      </c>
      <c r="AK8" s="2" t="s">
        <v>2</v>
      </c>
      <c r="AL8" s="2" t="s">
        <v>3</v>
      </c>
      <c r="AM8" s="2" t="s">
        <v>0</v>
      </c>
      <c r="AN8" s="2" t="s">
        <v>2</v>
      </c>
      <c r="AO8" s="2" t="s">
        <v>3</v>
      </c>
      <c r="AP8" s="2" t="s">
        <v>0</v>
      </c>
      <c r="AQ8" s="2" t="s">
        <v>2</v>
      </c>
      <c r="AR8" s="2" t="s">
        <v>3</v>
      </c>
      <c r="AS8" s="2" t="s">
        <v>0</v>
      </c>
      <c r="AT8" s="2" t="s">
        <v>2</v>
      </c>
      <c r="AU8" s="2" t="s">
        <v>3</v>
      </c>
      <c r="AV8" s="2" t="s">
        <v>0</v>
      </c>
      <c r="AW8" s="2" t="s">
        <v>2</v>
      </c>
      <c r="AX8" s="2" t="s">
        <v>3</v>
      </c>
      <c r="AY8" s="2" t="s">
        <v>0</v>
      </c>
      <c r="AZ8" s="2" t="s">
        <v>2</v>
      </c>
      <c r="BA8" s="2" t="s">
        <v>3</v>
      </c>
      <c r="BB8" s="2" t="s">
        <v>0</v>
      </c>
      <c r="BC8" s="2" t="s">
        <v>2</v>
      </c>
      <c r="BD8" s="2" t="s">
        <v>3</v>
      </c>
      <c r="BE8" s="2" t="s">
        <v>0</v>
      </c>
      <c r="BF8" s="2" t="s">
        <v>2</v>
      </c>
      <c r="BG8" s="2" t="s">
        <v>3</v>
      </c>
      <c r="BH8" s="2" t="s">
        <v>0</v>
      </c>
      <c r="BI8" s="2" t="s">
        <v>2</v>
      </c>
      <c r="BJ8" s="2" t="s">
        <v>3</v>
      </c>
      <c r="BK8" s="2" t="s">
        <v>0</v>
      </c>
      <c r="BL8" s="2" t="s">
        <v>2</v>
      </c>
      <c r="BM8" s="2" t="s">
        <v>3</v>
      </c>
      <c r="BN8" s="2" t="s">
        <v>0</v>
      </c>
      <c r="BO8" s="2" t="s">
        <v>2</v>
      </c>
      <c r="BP8" s="2" t="s">
        <v>3</v>
      </c>
      <c r="BQ8" s="2" t="s">
        <v>0</v>
      </c>
      <c r="BR8" s="2" t="s">
        <v>2</v>
      </c>
      <c r="BS8" s="2" t="s">
        <v>3</v>
      </c>
      <c r="BT8" s="2" t="s">
        <v>0</v>
      </c>
      <c r="BU8" s="2" t="s">
        <v>2</v>
      </c>
      <c r="BV8" s="2" t="s">
        <v>3</v>
      </c>
      <c r="BW8" s="2" t="s">
        <v>0</v>
      </c>
      <c r="BX8" s="2" t="s">
        <v>2</v>
      </c>
      <c r="BY8" s="2" t="s">
        <v>3</v>
      </c>
      <c r="BZ8" s="2" t="s">
        <v>0</v>
      </c>
      <c r="CA8" s="2" t="s">
        <v>2</v>
      </c>
      <c r="CB8" s="2" t="s">
        <v>3</v>
      </c>
      <c r="CC8" s="2" t="s">
        <v>0</v>
      </c>
      <c r="CD8" s="2" t="s">
        <v>2</v>
      </c>
      <c r="CE8" s="2" t="s">
        <v>3</v>
      </c>
      <c r="CF8" s="2" t="s">
        <v>0</v>
      </c>
      <c r="CG8" s="2" t="s">
        <v>2</v>
      </c>
      <c r="CH8" s="2" t="s">
        <v>3</v>
      </c>
      <c r="CI8" s="2" t="s">
        <v>0</v>
      </c>
      <c r="CJ8" s="2" t="s">
        <v>2</v>
      </c>
      <c r="CK8" s="2" t="s">
        <v>3</v>
      </c>
      <c r="CL8" s="2" t="s">
        <v>0</v>
      </c>
      <c r="CM8" s="2" t="s">
        <v>2</v>
      </c>
      <c r="CN8" s="2" t="s">
        <v>3</v>
      </c>
      <c r="CO8" s="2" t="s">
        <v>0</v>
      </c>
      <c r="CP8" s="2" t="s">
        <v>2</v>
      </c>
      <c r="CQ8" s="2" t="s">
        <v>3</v>
      </c>
      <c r="CR8" s="2" t="s">
        <v>0</v>
      </c>
      <c r="CS8" s="2" t="s">
        <v>2</v>
      </c>
      <c r="CT8" s="2" t="s">
        <v>3</v>
      </c>
      <c r="CU8" s="2" t="s">
        <v>0</v>
      </c>
      <c r="CV8" s="2" t="s">
        <v>2</v>
      </c>
      <c r="CW8" s="2" t="s">
        <v>3</v>
      </c>
      <c r="CX8" s="2" t="s">
        <v>0</v>
      </c>
      <c r="CY8" s="2" t="s">
        <v>2</v>
      </c>
      <c r="CZ8" s="2" t="s">
        <v>3</v>
      </c>
      <c r="DA8" s="2" t="s">
        <v>0</v>
      </c>
      <c r="DB8" s="2" t="s">
        <v>2</v>
      </c>
      <c r="DC8" s="2" t="s">
        <v>3</v>
      </c>
      <c r="DD8" s="2" t="s">
        <v>0</v>
      </c>
    </row>
    <row r="9" spans="1:108" s="8" customFormat="1" ht="28.5" x14ac:dyDescent="0.25">
      <c r="A9" s="17">
        <v>1</v>
      </c>
      <c r="B9" s="91" t="s">
        <v>23</v>
      </c>
      <c r="C9" s="7" t="s">
        <v>5</v>
      </c>
      <c r="D9" s="28">
        <v>114374</v>
      </c>
      <c r="E9" s="28">
        <v>87383</v>
      </c>
      <c r="F9" s="28">
        <v>201757</v>
      </c>
      <c r="G9" s="28">
        <v>113072</v>
      </c>
      <c r="H9" s="28">
        <v>86643</v>
      </c>
      <c r="I9" s="28">
        <v>199715</v>
      </c>
      <c r="J9" s="28">
        <v>100470</v>
      </c>
      <c r="K9" s="28">
        <v>79325</v>
      </c>
      <c r="L9" s="28">
        <v>179795</v>
      </c>
      <c r="M9" s="47">
        <f>+J9/G9*100</f>
        <v>88.854888920333948</v>
      </c>
      <c r="N9" s="47">
        <f t="shared" ref="N9:O9" si="0">+K9/H9*100</f>
        <v>91.553847396789124</v>
      </c>
      <c r="O9" s="47">
        <f t="shared" si="0"/>
        <v>90.025786746113212</v>
      </c>
      <c r="P9" s="28">
        <v>100470</v>
      </c>
      <c r="Q9" s="28">
        <v>79325</v>
      </c>
      <c r="R9" s="28">
        <v>179795</v>
      </c>
      <c r="S9" s="28">
        <v>53492</v>
      </c>
      <c r="T9" s="28">
        <f>U9-S9</f>
        <v>47779</v>
      </c>
      <c r="U9" s="28">
        <v>101271</v>
      </c>
      <c r="V9" s="47">
        <f>+S9/P9*100</f>
        <v>53.241763710560363</v>
      </c>
      <c r="W9" s="47">
        <f t="shared" ref="W9:W50" si="1">+T9/Q9*100</f>
        <v>60.231957138354872</v>
      </c>
      <c r="X9" s="47">
        <f t="shared" ref="X9:X50" si="2">+U9/R9*100</f>
        <v>56.325815512111014</v>
      </c>
      <c r="Y9" s="28">
        <v>24481</v>
      </c>
      <c r="Z9" s="28">
        <f>AA9-Y9</f>
        <v>23087</v>
      </c>
      <c r="AA9" s="28">
        <v>47568</v>
      </c>
      <c r="AB9" s="28">
        <v>24014</v>
      </c>
      <c r="AC9" s="28">
        <f>AD9-AB9</f>
        <v>22782</v>
      </c>
      <c r="AD9" s="28">
        <v>46796</v>
      </c>
      <c r="AE9" s="28">
        <v>18057</v>
      </c>
      <c r="AF9" s="28">
        <f>AG9-AE9</f>
        <v>18688</v>
      </c>
      <c r="AG9" s="28">
        <v>36745</v>
      </c>
      <c r="AH9" s="47">
        <f>+AE9/AB9*100</f>
        <v>75.193637045057045</v>
      </c>
      <c r="AI9" s="47">
        <f t="shared" ref="AI9:AI50" si="3">+AF9/AC9*100</f>
        <v>82.029672548503214</v>
      </c>
      <c r="AJ9" s="47">
        <f t="shared" ref="AJ9:AJ50" si="4">+AG9/AD9*100</f>
        <v>78.521668518676819</v>
      </c>
      <c r="AK9" s="28">
        <v>18057</v>
      </c>
      <c r="AL9" s="28">
        <f>AM9-AK9</f>
        <v>18688</v>
      </c>
      <c r="AM9" s="28">
        <v>36745</v>
      </c>
      <c r="AN9" s="28">
        <v>4796</v>
      </c>
      <c r="AO9" s="28">
        <f>AP9-AN9</f>
        <v>6242</v>
      </c>
      <c r="AP9" s="28">
        <v>11038</v>
      </c>
      <c r="AQ9" s="47">
        <f>+AN9/AK9*100</f>
        <v>26.560336711524617</v>
      </c>
      <c r="AR9" s="47">
        <f t="shared" ref="AR9:AR12" si="5">+AO9/AL9*100</f>
        <v>33.401113013698627</v>
      </c>
      <c r="AS9" s="47">
        <f t="shared" ref="AS9:AS12" si="6">+AP9/AM9*100</f>
        <v>30.039461151177033</v>
      </c>
      <c r="AT9" s="28">
        <v>1471</v>
      </c>
      <c r="AU9" s="28">
        <f>AV9-AT9</f>
        <v>1624</v>
      </c>
      <c r="AV9" s="28">
        <v>3095</v>
      </c>
      <c r="AW9" s="28">
        <v>1458</v>
      </c>
      <c r="AX9" s="28">
        <f>AY9-AW9</f>
        <v>1607</v>
      </c>
      <c r="AY9" s="28">
        <v>3065</v>
      </c>
      <c r="AZ9" s="28">
        <v>1021</v>
      </c>
      <c r="BA9" s="28">
        <f>BB9-AZ9</f>
        <v>1267</v>
      </c>
      <c r="BB9" s="28">
        <v>2288</v>
      </c>
      <c r="BC9" s="47">
        <f>+AZ9/AW9*100</f>
        <v>70.027434842249662</v>
      </c>
      <c r="BD9" s="47">
        <f t="shared" ref="BD9:BD50" si="7">+BA9/AX9*100</f>
        <v>78.842563783447417</v>
      </c>
      <c r="BE9" s="47">
        <f t="shared" ref="BE9:BE50" si="8">+BB9/AY9*100</f>
        <v>74.649265905383359</v>
      </c>
      <c r="BF9" s="28">
        <v>1021</v>
      </c>
      <c r="BG9" s="28">
        <f>BH9-BF9</f>
        <v>1267</v>
      </c>
      <c r="BH9" s="28">
        <v>2288</v>
      </c>
      <c r="BI9" s="28">
        <v>344</v>
      </c>
      <c r="BJ9" s="28">
        <f>BK9-BI9</f>
        <v>533</v>
      </c>
      <c r="BK9" s="28">
        <v>877</v>
      </c>
      <c r="BL9" s="47">
        <f>+BI9/BF9*100</f>
        <v>33.692458374142994</v>
      </c>
      <c r="BM9" s="47">
        <f t="shared" ref="BM9:BM15" si="9">+BJ9/BG9*100</f>
        <v>42.067876874506709</v>
      </c>
      <c r="BN9" s="47">
        <f t="shared" ref="BN9:BN15" si="10">+BK9/BH9*100</f>
        <v>38.33041958041958</v>
      </c>
      <c r="BO9" s="28">
        <v>68909</v>
      </c>
      <c r="BP9" s="28">
        <f>BQ9-BO9</f>
        <v>47922</v>
      </c>
      <c r="BQ9" s="28">
        <v>116831</v>
      </c>
      <c r="BR9" s="28">
        <v>68253</v>
      </c>
      <c r="BS9" s="28">
        <f>BT9-BR9</f>
        <v>47600</v>
      </c>
      <c r="BT9" s="28">
        <v>115853</v>
      </c>
      <c r="BU9" s="28">
        <v>62646</v>
      </c>
      <c r="BV9" s="28">
        <f>BW9-BU9</f>
        <v>45023</v>
      </c>
      <c r="BW9" s="28">
        <v>107669</v>
      </c>
      <c r="BX9" s="47">
        <f>+BU9/BR9*100</f>
        <v>91.784976484550128</v>
      </c>
      <c r="BY9" s="47">
        <f t="shared" ref="BY9:BY50" si="11">+BV9/BS9*100</f>
        <v>94.586134453781511</v>
      </c>
      <c r="BZ9" s="47">
        <f t="shared" ref="BZ9:BZ50" si="12">+BW9/BT9*100</f>
        <v>92.935875635503621</v>
      </c>
      <c r="CA9" s="28">
        <v>62646</v>
      </c>
      <c r="CB9" s="28">
        <f>CC9-CA9</f>
        <v>45023</v>
      </c>
      <c r="CC9" s="28">
        <v>107669</v>
      </c>
      <c r="CD9" s="28">
        <v>36468</v>
      </c>
      <c r="CE9" s="28">
        <f>CF9-CD9</f>
        <v>31198</v>
      </c>
      <c r="CF9" s="28">
        <v>67666</v>
      </c>
      <c r="CG9" s="47">
        <f>+CD9/CA9*100</f>
        <v>58.212814864476584</v>
      </c>
      <c r="CH9" s="47">
        <f t="shared" ref="CH9:CH12" si="13">+CE9/CB9*100</f>
        <v>69.293472225307056</v>
      </c>
      <c r="CI9" s="47">
        <f t="shared" ref="CI9:CI12" si="14">+CF9/CC9*100</f>
        <v>62.846316024110941</v>
      </c>
      <c r="CJ9" s="28">
        <v>19513</v>
      </c>
      <c r="CK9" s="28">
        <v>14750</v>
      </c>
      <c r="CL9" s="28">
        <v>34263</v>
      </c>
      <c r="CM9" s="28">
        <v>19347</v>
      </c>
      <c r="CN9" s="28">
        <v>14654</v>
      </c>
      <c r="CO9" s="28">
        <v>34001</v>
      </c>
      <c r="CP9" s="28">
        <v>18746</v>
      </c>
      <c r="CQ9" s="28">
        <v>14347</v>
      </c>
      <c r="CR9" s="28">
        <v>33093</v>
      </c>
      <c r="CS9" s="47">
        <f>+CP9/CM9*100</f>
        <v>96.893575231302009</v>
      </c>
      <c r="CT9" s="47">
        <f t="shared" ref="CT9:CT50" si="15">+CQ9/CN9*100</f>
        <v>97.905008871297937</v>
      </c>
      <c r="CU9" s="47">
        <f t="shared" ref="CU9:CU50" si="16">+CR9/CO9*100</f>
        <v>97.329490309108564</v>
      </c>
      <c r="CV9" s="28">
        <v>18746</v>
      </c>
      <c r="CW9" s="28">
        <v>14347</v>
      </c>
      <c r="CX9" s="28">
        <v>33093</v>
      </c>
      <c r="CY9" s="28">
        <v>11884</v>
      </c>
      <c r="CZ9" s="28">
        <v>9806</v>
      </c>
      <c r="DA9" s="28">
        <v>21690</v>
      </c>
      <c r="DB9" s="47">
        <f>+CY9/CV9*100</f>
        <v>63.39485756961485</v>
      </c>
      <c r="DC9" s="47">
        <f t="shared" ref="DC9" si="17">+CZ9/CW9*100</f>
        <v>68.348783717850424</v>
      </c>
      <c r="DD9" s="47">
        <f t="shared" ref="DD9" si="18">+DA9/CX9*100</f>
        <v>65.54256187109057</v>
      </c>
    </row>
    <row r="10" spans="1:108" s="8" customFormat="1" ht="28.5" x14ac:dyDescent="0.25">
      <c r="A10" s="17">
        <v>2</v>
      </c>
      <c r="B10" s="92"/>
      <c r="C10" s="7" t="s">
        <v>70</v>
      </c>
      <c r="D10" s="28">
        <v>7771</v>
      </c>
      <c r="E10" s="28">
        <v>6431</v>
      </c>
      <c r="F10" s="28">
        <f>SUM(D10:E10)</f>
        <v>14202</v>
      </c>
      <c r="G10" s="28">
        <v>7734</v>
      </c>
      <c r="H10" s="28">
        <v>6415</v>
      </c>
      <c r="I10" s="28">
        <f>SUM(G10:H10)</f>
        <v>14149</v>
      </c>
      <c r="J10" s="28">
        <v>7592</v>
      </c>
      <c r="K10" s="28">
        <v>6325</v>
      </c>
      <c r="L10" s="28">
        <f>SUM(J10:K10)</f>
        <v>13917</v>
      </c>
      <c r="M10" s="47">
        <f t="shared" ref="M10:M50" si="19">+J10/G10*100</f>
        <v>98.163951383501427</v>
      </c>
      <c r="N10" s="47">
        <f t="shared" ref="N10:N50" si="20">+K10/H10*100</f>
        <v>98.597038191738122</v>
      </c>
      <c r="O10" s="47">
        <f t="shared" ref="O10:O50" si="21">+L10/I10*100</f>
        <v>98.360308148985794</v>
      </c>
      <c r="P10" s="28">
        <v>7592</v>
      </c>
      <c r="Q10" s="28">
        <v>6325</v>
      </c>
      <c r="R10" s="28">
        <f>SUM(P10:Q10)</f>
        <v>13917</v>
      </c>
      <c r="S10" s="28">
        <v>6371</v>
      </c>
      <c r="T10" s="28">
        <v>5646</v>
      </c>
      <c r="U10" s="28">
        <f>SUM(S10:T10)</f>
        <v>12017</v>
      </c>
      <c r="V10" s="47">
        <f t="shared" ref="V10:V50" si="22">+S10/P10*100</f>
        <v>83.917281348788194</v>
      </c>
      <c r="W10" s="47">
        <f t="shared" si="1"/>
        <v>89.264822134387359</v>
      </c>
      <c r="X10" s="47">
        <f t="shared" si="2"/>
        <v>86.347632392038506</v>
      </c>
      <c r="Y10" s="28">
        <v>12</v>
      </c>
      <c r="Z10" s="28">
        <v>4</v>
      </c>
      <c r="AA10" s="28">
        <f>SUM(Y10:Z10)</f>
        <v>16</v>
      </c>
      <c r="AB10" s="28">
        <v>12</v>
      </c>
      <c r="AC10" s="28">
        <v>4</v>
      </c>
      <c r="AD10" s="28">
        <f>SUM(AB10:AC10)</f>
        <v>16</v>
      </c>
      <c r="AE10" s="28">
        <v>11</v>
      </c>
      <c r="AF10" s="28">
        <v>4</v>
      </c>
      <c r="AG10" s="28">
        <f>SUM(AE10:AF10)</f>
        <v>15</v>
      </c>
      <c r="AH10" s="47">
        <f t="shared" ref="AH10:AH50" si="23">+AE10/AB10*100</f>
        <v>91.666666666666657</v>
      </c>
      <c r="AI10" s="47">
        <f t="shared" si="3"/>
        <v>100</v>
      </c>
      <c r="AJ10" s="47">
        <f t="shared" si="4"/>
        <v>93.75</v>
      </c>
      <c r="AK10" s="28">
        <v>11</v>
      </c>
      <c r="AL10" s="28">
        <v>4</v>
      </c>
      <c r="AM10" s="28">
        <f>SUM(AK10:AL10)</f>
        <v>15</v>
      </c>
      <c r="AN10" s="28">
        <v>8</v>
      </c>
      <c r="AO10" s="28">
        <v>3</v>
      </c>
      <c r="AP10" s="28">
        <f>SUM(AN10:AO10)</f>
        <v>11</v>
      </c>
      <c r="AQ10" s="47">
        <f t="shared" ref="AQ10:AQ12" si="24">+AN10/AK10*100</f>
        <v>72.727272727272734</v>
      </c>
      <c r="AR10" s="47">
        <f t="shared" si="5"/>
        <v>75</v>
      </c>
      <c r="AS10" s="47">
        <f t="shared" si="6"/>
        <v>73.333333333333329</v>
      </c>
      <c r="AT10" s="28">
        <v>11</v>
      </c>
      <c r="AU10" s="28">
        <v>15</v>
      </c>
      <c r="AV10" s="28">
        <f>SUM(AT10:AU10)</f>
        <v>26</v>
      </c>
      <c r="AW10" s="28">
        <v>11</v>
      </c>
      <c r="AX10" s="28">
        <v>15</v>
      </c>
      <c r="AY10" s="28">
        <f>SUM(AW10:AX10)</f>
        <v>26</v>
      </c>
      <c r="AZ10" s="28">
        <v>11</v>
      </c>
      <c r="BA10" s="28">
        <v>15</v>
      </c>
      <c r="BB10" s="28">
        <f>SUM(AZ10:BA10)</f>
        <v>26</v>
      </c>
      <c r="BC10" s="47">
        <f t="shared" ref="BC10:BC50" si="25">+AZ10/AW10*100</f>
        <v>100</v>
      </c>
      <c r="BD10" s="47">
        <f t="shared" si="7"/>
        <v>100</v>
      </c>
      <c r="BE10" s="47">
        <f t="shared" si="8"/>
        <v>100</v>
      </c>
      <c r="BF10" s="28">
        <v>11</v>
      </c>
      <c r="BG10" s="28">
        <v>15</v>
      </c>
      <c r="BH10" s="28">
        <f>SUM(BF10:BG10)</f>
        <v>26</v>
      </c>
      <c r="BI10" s="28">
        <v>8</v>
      </c>
      <c r="BJ10" s="28">
        <v>14</v>
      </c>
      <c r="BK10" s="28">
        <f>SUM(BI10:BJ10)</f>
        <v>22</v>
      </c>
      <c r="BL10" s="47">
        <f t="shared" ref="BL10:BL15" si="26">+BI10/BF10*100</f>
        <v>72.727272727272734</v>
      </c>
      <c r="BM10" s="47">
        <f t="shared" si="9"/>
        <v>93.333333333333329</v>
      </c>
      <c r="BN10" s="47">
        <f t="shared" si="10"/>
        <v>84.615384615384613</v>
      </c>
      <c r="BO10" s="28">
        <v>7748</v>
      </c>
      <c r="BP10" s="28">
        <v>6412</v>
      </c>
      <c r="BQ10" s="28">
        <f>SUM(BO10:BP10)</f>
        <v>14160</v>
      </c>
      <c r="BR10" s="28">
        <v>7711</v>
      </c>
      <c r="BS10" s="28">
        <v>6396</v>
      </c>
      <c r="BT10" s="28">
        <f>SUM(BR10:BS10)</f>
        <v>14107</v>
      </c>
      <c r="BU10" s="28">
        <v>7570</v>
      </c>
      <c r="BV10" s="28">
        <v>6306</v>
      </c>
      <c r="BW10" s="28">
        <f>SUM(BU10:BV10)</f>
        <v>13876</v>
      </c>
      <c r="BX10" s="47">
        <f t="shared" ref="BX10:BX50" si="27">+BU10/BR10*100</f>
        <v>98.171443392556085</v>
      </c>
      <c r="BY10" s="47">
        <f t="shared" si="11"/>
        <v>98.592870544090061</v>
      </c>
      <c r="BZ10" s="47">
        <f t="shared" si="12"/>
        <v>98.362515063443681</v>
      </c>
      <c r="CA10" s="28">
        <v>7570</v>
      </c>
      <c r="CB10" s="28">
        <v>6306</v>
      </c>
      <c r="CC10" s="28">
        <f>SUM(CA10:CB10)</f>
        <v>13876</v>
      </c>
      <c r="CD10" s="28">
        <v>6355</v>
      </c>
      <c r="CE10" s="28">
        <v>5629</v>
      </c>
      <c r="CF10" s="28">
        <f>SUM(CD10:CE10)</f>
        <v>11984</v>
      </c>
      <c r="CG10" s="47">
        <f t="shared" ref="CG10:CG12" si="28">+CD10/CA10*100</f>
        <v>83.949801849405546</v>
      </c>
      <c r="CH10" s="47">
        <f t="shared" si="13"/>
        <v>89.264192832223273</v>
      </c>
      <c r="CI10" s="47">
        <f t="shared" si="14"/>
        <v>86.364946670510236</v>
      </c>
      <c r="CJ10" s="40"/>
      <c r="CK10" s="40"/>
      <c r="CL10" s="40"/>
      <c r="CM10" s="40"/>
      <c r="CN10" s="40"/>
      <c r="CO10" s="40"/>
      <c r="CP10" s="40"/>
      <c r="CQ10" s="40"/>
      <c r="CR10" s="40"/>
      <c r="CS10" s="48"/>
      <c r="CT10" s="48"/>
      <c r="CU10" s="48"/>
      <c r="CV10" s="40"/>
      <c r="CW10" s="40"/>
      <c r="CX10" s="40"/>
      <c r="CY10" s="40"/>
      <c r="CZ10" s="40"/>
      <c r="DA10" s="40"/>
      <c r="DB10" s="48"/>
      <c r="DC10" s="48"/>
      <c r="DD10" s="48"/>
    </row>
    <row r="11" spans="1:108" ht="28.5" x14ac:dyDescent="0.25">
      <c r="A11" s="17">
        <v>3</v>
      </c>
      <c r="B11" s="18" t="s">
        <v>24</v>
      </c>
      <c r="C11" s="7" t="s">
        <v>76</v>
      </c>
      <c r="D11" s="28">
        <v>95787</v>
      </c>
      <c r="E11" s="28">
        <v>86464</v>
      </c>
      <c r="F11" s="28">
        <v>182251</v>
      </c>
      <c r="G11" s="28">
        <v>94172</v>
      </c>
      <c r="H11" s="28">
        <v>85366</v>
      </c>
      <c r="I11" s="28">
        <v>179538</v>
      </c>
      <c r="J11" s="28">
        <v>51299</v>
      </c>
      <c r="K11" s="28">
        <v>54519</v>
      </c>
      <c r="L11" s="28">
        <v>105818</v>
      </c>
      <c r="M11" s="47">
        <f t="shared" si="19"/>
        <v>54.473728921547803</v>
      </c>
      <c r="N11" s="47">
        <f t="shared" si="20"/>
        <v>63.865004802848915</v>
      </c>
      <c r="O11" s="47">
        <f t="shared" si="21"/>
        <v>58.939054684802109</v>
      </c>
      <c r="P11" s="28">
        <v>51299</v>
      </c>
      <c r="Q11" s="28">
        <v>54519</v>
      </c>
      <c r="R11" s="28">
        <v>105818</v>
      </c>
      <c r="S11" s="28">
        <v>21968</v>
      </c>
      <c r="T11" s="28">
        <v>29578</v>
      </c>
      <c r="U11" s="28">
        <v>51546</v>
      </c>
      <c r="V11" s="47">
        <f t="shared" si="22"/>
        <v>42.823446850815806</v>
      </c>
      <c r="W11" s="47">
        <f t="shared" si="1"/>
        <v>54.252645866578618</v>
      </c>
      <c r="X11" s="47">
        <f t="shared" si="2"/>
        <v>48.711939367593416</v>
      </c>
      <c r="Y11" s="28">
        <v>76882</v>
      </c>
      <c r="Z11" s="28">
        <v>71916</v>
      </c>
      <c r="AA11" s="28">
        <v>148798</v>
      </c>
      <c r="AB11" s="28">
        <v>75457</v>
      </c>
      <c r="AC11" s="28">
        <v>70958</v>
      </c>
      <c r="AD11" s="28">
        <v>146415</v>
      </c>
      <c r="AE11" s="28">
        <v>37349</v>
      </c>
      <c r="AF11" s="28">
        <v>43035</v>
      </c>
      <c r="AG11" s="28">
        <v>80384</v>
      </c>
      <c r="AH11" s="47">
        <f t="shared" si="23"/>
        <v>49.497064553321756</v>
      </c>
      <c r="AI11" s="47">
        <f t="shared" si="3"/>
        <v>60.648552664956732</v>
      </c>
      <c r="AJ11" s="47">
        <f t="shared" si="4"/>
        <v>54.901478673633164</v>
      </c>
      <c r="AK11" s="28">
        <v>37349</v>
      </c>
      <c r="AL11" s="28">
        <v>43035</v>
      </c>
      <c r="AM11" s="28">
        <v>80384</v>
      </c>
      <c r="AN11" s="28">
        <v>12326</v>
      </c>
      <c r="AO11" s="28">
        <v>20584</v>
      </c>
      <c r="AP11" s="28">
        <v>32910</v>
      </c>
      <c r="AQ11" s="47">
        <f t="shared" si="24"/>
        <v>33.00222228172106</v>
      </c>
      <c r="AR11" s="47">
        <f t="shared" si="5"/>
        <v>47.830835366562106</v>
      </c>
      <c r="AS11" s="47">
        <f t="shared" si="6"/>
        <v>40.940983280254777</v>
      </c>
      <c r="AT11" s="28">
        <v>3156</v>
      </c>
      <c r="AU11" s="28">
        <v>3277</v>
      </c>
      <c r="AV11" s="28">
        <v>6433</v>
      </c>
      <c r="AW11" s="28">
        <v>3072</v>
      </c>
      <c r="AX11" s="28">
        <v>3215</v>
      </c>
      <c r="AY11" s="28">
        <v>6287</v>
      </c>
      <c r="AZ11" s="28">
        <v>1406</v>
      </c>
      <c r="BA11" s="28">
        <v>1850</v>
      </c>
      <c r="BB11" s="28">
        <v>3256</v>
      </c>
      <c r="BC11" s="47">
        <f t="shared" si="25"/>
        <v>45.768229166666671</v>
      </c>
      <c r="BD11" s="47">
        <f t="shared" si="7"/>
        <v>57.542768273716952</v>
      </c>
      <c r="BE11" s="47">
        <f t="shared" si="8"/>
        <v>51.7894067122634</v>
      </c>
      <c r="BF11" s="28">
        <v>1406</v>
      </c>
      <c r="BG11" s="28">
        <v>1850</v>
      </c>
      <c r="BH11" s="28">
        <v>3256</v>
      </c>
      <c r="BI11" s="28">
        <v>417</v>
      </c>
      <c r="BJ11" s="28">
        <v>816</v>
      </c>
      <c r="BK11" s="28">
        <v>1233</v>
      </c>
      <c r="BL11" s="47">
        <f t="shared" si="26"/>
        <v>29.658605974395446</v>
      </c>
      <c r="BM11" s="47">
        <f t="shared" si="9"/>
        <v>44.108108108108105</v>
      </c>
      <c r="BN11" s="47">
        <f t="shared" si="10"/>
        <v>37.868550368550366</v>
      </c>
      <c r="BO11" s="28">
        <v>15749</v>
      </c>
      <c r="BP11" s="28">
        <v>11271</v>
      </c>
      <c r="BQ11" s="28">
        <v>27020</v>
      </c>
      <c r="BR11" s="28">
        <v>15643</v>
      </c>
      <c r="BS11" s="28">
        <v>11193</v>
      </c>
      <c r="BT11" s="28">
        <v>26836</v>
      </c>
      <c r="BU11" s="28">
        <v>12544</v>
      </c>
      <c r="BV11" s="28">
        <v>9634</v>
      </c>
      <c r="BW11" s="28">
        <v>22178</v>
      </c>
      <c r="BX11" s="47">
        <f t="shared" si="27"/>
        <v>80.189222016237295</v>
      </c>
      <c r="BY11" s="47">
        <f t="shared" si="11"/>
        <v>86.071651925310462</v>
      </c>
      <c r="BZ11" s="47">
        <f t="shared" si="12"/>
        <v>82.642718736026239</v>
      </c>
      <c r="CA11" s="28">
        <v>12544</v>
      </c>
      <c r="CB11" s="28">
        <v>9634</v>
      </c>
      <c r="CC11" s="28">
        <v>22178</v>
      </c>
      <c r="CD11" s="28">
        <v>9225</v>
      </c>
      <c r="CE11" s="28">
        <v>8178</v>
      </c>
      <c r="CF11" s="28">
        <v>17403</v>
      </c>
      <c r="CG11" s="47">
        <f t="shared" si="28"/>
        <v>73.541135204081627</v>
      </c>
      <c r="CH11" s="47">
        <f t="shared" si="13"/>
        <v>84.886859040896823</v>
      </c>
      <c r="CI11" s="47">
        <f t="shared" si="14"/>
        <v>78.469654612679236</v>
      </c>
      <c r="CJ11" s="40"/>
      <c r="CK11" s="40"/>
      <c r="CL11" s="40"/>
      <c r="CM11" s="40"/>
      <c r="CN11" s="40"/>
      <c r="CO11" s="40"/>
      <c r="CP11" s="40"/>
      <c r="CQ11" s="40"/>
      <c r="CR11" s="40"/>
      <c r="CS11" s="48"/>
      <c r="CT11" s="48"/>
      <c r="CU11" s="48"/>
      <c r="CV11" s="40"/>
      <c r="CW11" s="40"/>
      <c r="CX11" s="40"/>
      <c r="CY11" s="40"/>
      <c r="CZ11" s="40"/>
      <c r="DA11" s="40"/>
      <c r="DB11" s="48"/>
      <c r="DC11" s="48"/>
      <c r="DD11" s="48"/>
    </row>
    <row r="12" spans="1:108" ht="28.5" x14ac:dyDescent="0.25">
      <c r="A12" s="17">
        <v>4</v>
      </c>
      <c r="B12" s="17" t="s">
        <v>26</v>
      </c>
      <c r="C12" s="7" t="s">
        <v>77</v>
      </c>
      <c r="D12" s="28">
        <v>18477</v>
      </c>
      <c r="E12" s="28">
        <v>21286</v>
      </c>
      <c r="F12" s="28">
        <v>39763</v>
      </c>
      <c r="G12" s="28">
        <v>18204</v>
      </c>
      <c r="H12" s="28">
        <v>20955</v>
      </c>
      <c r="I12" s="28">
        <v>39159</v>
      </c>
      <c r="J12" s="28">
        <v>13357</v>
      </c>
      <c r="K12" s="28">
        <v>14909</v>
      </c>
      <c r="L12" s="28">
        <v>28266</v>
      </c>
      <c r="M12" s="47">
        <f t="shared" si="19"/>
        <v>73.373983739837399</v>
      </c>
      <c r="N12" s="47">
        <f t="shared" si="20"/>
        <v>71.147697446910044</v>
      </c>
      <c r="O12" s="47">
        <f t="shared" si="21"/>
        <v>72.182640006128864</v>
      </c>
      <c r="P12" s="28">
        <v>13357</v>
      </c>
      <c r="Q12" s="28">
        <v>14909</v>
      </c>
      <c r="R12" s="28">
        <v>28266</v>
      </c>
      <c r="S12" s="28">
        <v>3289</v>
      </c>
      <c r="T12" s="28">
        <v>3382</v>
      </c>
      <c r="U12" s="28">
        <v>6671</v>
      </c>
      <c r="V12" s="47">
        <f t="shared" si="22"/>
        <v>24.623792767837088</v>
      </c>
      <c r="W12" s="47">
        <f t="shared" si="1"/>
        <v>22.684284660272318</v>
      </c>
      <c r="X12" s="47">
        <f t="shared" si="2"/>
        <v>23.600792471520553</v>
      </c>
      <c r="Y12" s="28">
        <v>11355</v>
      </c>
      <c r="Z12" s="28">
        <v>13622</v>
      </c>
      <c r="AA12" s="28">
        <v>24977</v>
      </c>
      <c r="AB12" s="28">
        <v>11255</v>
      </c>
      <c r="AC12" s="28">
        <v>13451</v>
      </c>
      <c r="AD12" s="28">
        <v>24706</v>
      </c>
      <c r="AE12" s="28">
        <v>8170</v>
      </c>
      <c r="AF12" s="28">
        <v>9685</v>
      </c>
      <c r="AG12" s="28">
        <v>17855</v>
      </c>
      <c r="AH12" s="47">
        <f t="shared" si="23"/>
        <v>72.589960017769883</v>
      </c>
      <c r="AI12" s="47">
        <f t="shared" si="3"/>
        <v>72.002081629618615</v>
      </c>
      <c r="AJ12" s="47">
        <f t="shared" si="4"/>
        <v>72.269893952885951</v>
      </c>
      <c r="AK12" s="28">
        <v>8170</v>
      </c>
      <c r="AL12" s="28">
        <v>9685</v>
      </c>
      <c r="AM12" s="28">
        <v>17855</v>
      </c>
      <c r="AN12" s="28">
        <v>1652</v>
      </c>
      <c r="AO12" s="28">
        <v>1816</v>
      </c>
      <c r="AP12" s="28">
        <v>3468</v>
      </c>
      <c r="AQ12" s="47">
        <f t="shared" si="24"/>
        <v>20.220318237454098</v>
      </c>
      <c r="AR12" s="47">
        <f t="shared" si="5"/>
        <v>18.750645327826536</v>
      </c>
      <c r="AS12" s="47">
        <f t="shared" si="6"/>
        <v>19.423130775693085</v>
      </c>
      <c r="AT12" s="28">
        <v>4254</v>
      </c>
      <c r="AU12" s="28">
        <v>5180</v>
      </c>
      <c r="AV12" s="28">
        <v>9434</v>
      </c>
      <c r="AW12" s="28">
        <v>4117</v>
      </c>
      <c r="AX12" s="28">
        <v>5053</v>
      </c>
      <c r="AY12" s="28">
        <v>9170</v>
      </c>
      <c r="AZ12" s="28">
        <v>2752</v>
      </c>
      <c r="BA12" s="28">
        <v>3163</v>
      </c>
      <c r="BB12" s="28">
        <v>5915</v>
      </c>
      <c r="BC12" s="47">
        <f t="shared" si="25"/>
        <v>66.84478989555501</v>
      </c>
      <c r="BD12" s="47">
        <f t="shared" si="7"/>
        <v>62.596477340193942</v>
      </c>
      <c r="BE12" s="47">
        <f t="shared" si="8"/>
        <v>64.503816793893137</v>
      </c>
      <c r="BF12" s="28">
        <v>2752</v>
      </c>
      <c r="BG12" s="28">
        <v>3163</v>
      </c>
      <c r="BH12" s="28">
        <v>5915</v>
      </c>
      <c r="BI12" s="28">
        <v>417</v>
      </c>
      <c r="BJ12" s="28">
        <v>518</v>
      </c>
      <c r="BK12" s="28">
        <v>935</v>
      </c>
      <c r="BL12" s="47">
        <f t="shared" si="26"/>
        <v>15.152616279069766</v>
      </c>
      <c r="BM12" s="47">
        <f t="shared" si="9"/>
        <v>16.376857413847613</v>
      </c>
      <c r="BN12" s="47">
        <f t="shared" si="10"/>
        <v>15.8072696534235</v>
      </c>
      <c r="BO12" s="28">
        <v>2868</v>
      </c>
      <c r="BP12" s="28">
        <v>2484</v>
      </c>
      <c r="BQ12" s="28">
        <v>5352</v>
      </c>
      <c r="BR12" s="28">
        <v>2832</v>
      </c>
      <c r="BS12" s="28">
        <v>2451</v>
      </c>
      <c r="BT12" s="28">
        <v>5283</v>
      </c>
      <c r="BU12" s="28">
        <v>2435</v>
      </c>
      <c r="BV12" s="28">
        <v>2061</v>
      </c>
      <c r="BW12" s="28">
        <v>4496</v>
      </c>
      <c r="BX12" s="47">
        <f t="shared" si="27"/>
        <v>85.9816384180791</v>
      </c>
      <c r="BY12" s="47">
        <f t="shared" si="11"/>
        <v>84.088127294981646</v>
      </c>
      <c r="BZ12" s="47">
        <f t="shared" si="12"/>
        <v>85.103161082718145</v>
      </c>
      <c r="CA12" s="28">
        <v>2435</v>
      </c>
      <c r="CB12" s="28">
        <v>2061</v>
      </c>
      <c r="CC12" s="28">
        <v>4496</v>
      </c>
      <c r="CD12" s="28">
        <v>1220</v>
      </c>
      <c r="CE12" s="28">
        <v>1048</v>
      </c>
      <c r="CF12" s="28">
        <v>2268</v>
      </c>
      <c r="CG12" s="47">
        <f t="shared" si="28"/>
        <v>50.102669404517449</v>
      </c>
      <c r="CH12" s="47">
        <f t="shared" si="13"/>
        <v>50.849102377486652</v>
      </c>
      <c r="CI12" s="47">
        <f t="shared" si="14"/>
        <v>50.444839857651246</v>
      </c>
      <c r="CJ12" s="40"/>
      <c r="CK12" s="40"/>
      <c r="CL12" s="40"/>
      <c r="CM12" s="40"/>
      <c r="CN12" s="40"/>
      <c r="CO12" s="40"/>
      <c r="CP12" s="40"/>
      <c r="CQ12" s="40"/>
      <c r="CR12" s="40"/>
      <c r="CS12" s="48"/>
      <c r="CT12" s="48"/>
      <c r="CU12" s="48"/>
      <c r="CV12" s="40"/>
      <c r="CW12" s="40"/>
      <c r="CX12" s="40"/>
      <c r="CY12" s="40"/>
      <c r="CZ12" s="40"/>
      <c r="DA12" s="40"/>
      <c r="DB12" s="48"/>
      <c r="DC12" s="48"/>
      <c r="DD12" s="48"/>
    </row>
    <row r="13" spans="1:108" s="8" customFormat="1" ht="28.5" x14ac:dyDescent="0.25">
      <c r="A13" s="17">
        <v>5</v>
      </c>
      <c r="B13" s="91" t="s">
        <v>28</v>
      </c>
      <c r="C13" s="7" t="s">
        <v>15</v>
      </c>
      <c r="D13" s="22">
        <v>134947</v>
      </c>
      <c r="E13" s="22">
        <f>139269+34</f>
        <v>139303</v>
      </c>
      <c r="F13" s="22">
        <f>D13+E13</f>
        <v>274250</v>
      </c>
      <c r="G13" s="20">
        <v>142750</v>
      </c>
      <c r="H13" s="20">
        <v>147312</v>
      </c>
      <c r="I13" s="20">
        <f>G13+H13</f>
        <v>290062</v>
      </c>
      <c r="J13" s="20">
        <v>108925</v>
      </c>
      <c r="K13" s="20">
        <v>99547</v>
      </c>
      <c r="L13" s="20">
        <f>J13+K13</f>
        <v>208472</v>
      </c>
      <c r="M13" s="47">
        <f t="shared" ref="M13" si="29">+J13/G13*100</f>
        <v>76.304728546409805</v>
      </c>
      <c r="N13" s="47">
        <f t="shared" ref="N13" si="30">+K13/H13*100</f>
        <v>67.575621809492787</v>
      </c>
      <c r="O13" s="47">
        <f t="shared" ref="O13" si="31">+L13/I13*100</f>
        <v>71.871530914080438</v>
      </c>
      <c r="P13" s="20">
        <v>108925</v>
      </c>
      <c r="Q13" s="20">
        <v>99547</v>
      </c>
      <c r="R13" s="20">
        <f>P13+Q13</f>
        <v>208472</v>
      </c>
      <c r="S13" s="20">
        <v>36020</v>
      </c>
      <c r="T13" s="19">
        <v>20885</v>
      </c>
      <c r="U13" s="19">
        <f>S13+T13</f>
        <v>56905</v>
      </c>
      <c r="V13" s="47">
        <f t="shared" ref="V13" si="32">+S13/P13*100</f>
        <v>33.068625200826254</v>
      </c>
      <c r="W13" s="47">
        <f t="shared" ref="W13" si="33">+T13/Q13*100</f>
        <v>20.980039579294203</v>
      </c>
      <c r="X13" s="47">
        <f t="shared" ref="X13" si="34">+U13/R13*100</f>
        <v>27.296231628228252</v>
      </c>
      <c r="Y13" s="22">
        <v>129519</v>
      </c>
      <c r="Z13" s="22">
        <f>133042+33</f>
        <v>133075</v>
      </c>
      <c r="AA13" s="22">
        <f>Y13+Z13</f>
        <v>262594</v>
      </c>
      <c r="AB13" s="20">
        <v>133283</v>
      </c>
      <c r="AC13" s="20">
        <v>138682</v>
      </c>
      <c r="AD13" s="20">
        <f>AB13+AC13</f>
        <v>271965</v>
      </c>
      <c r="AE13" s="20">
        <v>101407</v>
      </c>
      <c r="AF13" s="20">
        <v>93497</v>
      </c>
      <c r="AG13" s="20">
        <f>AE13+AF13</f>
        <v>194904</v>
      </c>
      <c r="AH13" s="47">
        <f t="shared" ref="AH13" si="35">+AE13/AB13*100</f>
        <v>76.083971699316493</v>
      </c>
      <c r="AI13" s="47">
        <f t="shared" ref="AI13" si="36">+AF13/AC13*100</f>
        <v>67.418266249405107</v>
      </c>
      <c r="AJ13" s="47">
        <f t="shared" ref="AJ13" si="37">+AG13/AD13*100</f>
        <v>71.66510396558381</v>
      </c>
      <c r="AK13" s="20">
        <v>101407</v>
      </c>
      <c r="AL13" s="20">
        <v>93497</v>
      </c>
      <c r="AM13" s="20">
        <f>AK13+AL13</f>
        <v>194904</v>
      </c>
      <c r="AN13" s="20">
        <v>32506</v>
      </c>
      <c r="AO13" s="19">
        <v>19292</v>
      </c>
      <c r="AP13" s="19">
        <f>AN13+AO13</f>
        <v>51798</v>
      </c>
      <c r="AQ13" s="47">
        <f t="shared" ref="AQ13" si="38">+AN13/AK13*100</f>
        <v>32.054986342165726</v>
      </c>
      <c r="AR13" s="47">
        <f t="shared" ref="AR13" si="39">+AO13/AL13*100</f>
        <v>20.633817127822283</v>
      </c>
      <c r="AS13" s="47">
        <f t="shared" ref="AS13" si="40">+AP13/AM13*100</f>
        <v>26.576160571358209</v>
      </c>
      <c r="AT13" s="22">
        <v>5428</v>
      </c>
      <c r="AU13" s="22">
        <v>6228</v>
      </c>
      <c r="AV13" s="22">
        <f>AT13+AU13</f>
        <v>11656</v>
      </c>
      <c r="AW13" s="20">
        <v>9467</v>
      </c>
      <c r="AX13" s="20">
        <v>8630</v>
      </c>
      <c r="AY13" s="20">
        <f>AW13+AX13</f>
        <v>18097</v>
      </c>
      <c r="AZ13" s="20">
        <v>7518</v>
      </c>
      <c r="BA13" s="20">
        <v>6050</v>
      </c>
      <c r="BB13" s="20">
        <f>AZ13+BA13</f>
        <v>13568</v>
      </c>
      <c r="BC13" s="47">
        <f t="shared" ref="BC13" si="41">+AZ13/AW13*100</f>
        <v>79.412696736030426</v>
      </c>
      <c r="BD13" s="47">
        <f t="shared" ref="BD13" si="42">+BA13/AX13*100</f>
        <v>70.104287369640787</v>
      </c>
      <c r="BE13" s="47">
        <f t="shared" ref="BE13" si="43">+BB13/AY13*100</f>
        <v>74.973752555672206</v>
      </c>
      <c r="BF13" s="20">
        <v>7518</v>
      </c>
      <c r="BG13" s="20">
        <v>6050</v>
      </c>
      <c r="BH13" s="20">
        <f>BF13+BG13</f>
        <v>13568</v>
      </c>
      <c r="BI13" s="20">
        <v>3514</v>
      </c>
      <c r="BJ13" s="19">
        <v>1593</v>
      </c>
      <c r="BK13" s="19">
        <f>BI13+BJ13</f>
        <v>5107</v>
      </c>
      <c r="BL13" s="47">
        <f t="shared" ref="BL13" si="44">+BI13/BF13*100</f>
        <v>46.741154562383613</v>
      </c>
      <c r="BM13" s="47">
        <f t="shared" ref="BM13" si="45">+BJ13/BG13*100</f>
        <v>26.330578512396695</v>
      </c>
      <c r="BN13" s="47">
        <f t="shared" ref="BN13" si="46">+BK13/BH13*100</f>
        <v>37.640035377358487</v>
      </c>
      <c r="BO13" s="40"/>
      <c r="BP13" s="40"/>
      <c r="BQ13" s="40"/>
      <c r="BR13" s="40"/>
      <c r="BS13" s="40"/>
      <c r="BT13" s="40"/>
      <c r="BU13" s="40"/>
      <c r="BV13" s="40"/>
      <c r="BW13" s="40"/>
      <c r="BX13" s="48"/>
      <c r="BY13" s="48"/>
      <c r="BZ13" s="48"/>
      <c r="CA13" s="40"/>
      <c r="CB13" s="40"/>
      <c r="CC13" s="40"/>
      <c r="CD13" s="40"/>
      <c r="CE13" s="40"/>
      <c r="CF13" s="40"/>
      <c r="CG13" s="48"/>
      <c r="CH13" s="48"/>
      <c r="CI13" s="48"/>
      <c r="CJ13" s="40"/>
      <c r="CK13" s="40"/>
      <c r="CL13" s="40"/>
      <c r="CM13" s="40"/>
      <c r="CN13" s="40"/>
      <c r="CO13" s="40"/>
      <c r="CP13" s="40"/>
      <c r="CQ13" s="40"/>
      <c r="CR13" s="40"/>
      <c r="CS13" s="48"/>
      <c r="CT13" s="48"/>
      <c r="CU13" s="48"/>
      <c r="CV13" s="40"/>
      <c r="CW13" s="40"/>
      <c r="CX13" s="40"/>
      <c r="CY13" s="40"/>
      <c r="CZ13" s="40"/>
      <c r="DA13" s="40"/>
      <c r="DB13" s="48"/>
      <c r="DC13" s="48"/>
      <c r="DD13" s="48"/>
    </row>
    <row r="14" spans="1:108" s="11" customFormat="1" x14ac:dyDescent="0.25">
      <c r="A14" s="17">
        <v>6</v>
      </c>
      <c r="B14" s="93"/>
      <c r="C14" s="7" t="s">
        <v>72</v>
      </c>
      <c r="D14" s="28">
        <v>2135</v>
      </c>
      <c r="E14" s="28">
        <v>2713</v>
      </c>
      <c r="F14" s="28">
        <f>SUM(D14:E14)</f>
        <v>4848</v>
      </c>
      <c r="G14" s="28">
        <v>1989</v>
      </c>
      <c r="H14" s="28">
        <v>2491</v>
      </c>
      <c r="I14" s="28">
        <f>SUM(G14:H14)</f>
        <v>4480</v>
      </c>
      <c r="J14" s="28">
        <v>1641</v>
      </c>
      <c r="K14" s="28">
        <v>2167</v>
      </c>
      <c r="L14" s="28">
        <f>SUM(J14:K14)</f>
        <v>3808</v>
      </c>
      <c r="M14" s="47">
        <f t="shared" si="19"/>
        <v>82.503770739064848</v>
      </c>
      <c r="N14" s="47">
        <f t="shared" si="20"/>
        <v>86.993175431553595</v>
      </c>
      <c r="O14" s="47">
        <f t="shared" si="21"/>
        <v>85</v>
      </c>
      <c r="P14" s="28">
        <v>1641</v>
      </c>
      <c r="Q14" s="28">
        <v>2167</v>
      </c>
      <c r="R14" s="28">
        <f>SUM(P14:Q14)</f>
        <v>3808</v>
      </c>
      <c r="S14" s="28">
        <v>573</v>
      </c>
      <c r="T14" s="28">
        <v>473</v>
      </c>
      <c r="U14" s="28">
        <f>SUM(S14:T14)</f>
        <v>1046</v>
      </c>
      <c r="V14" s="47">
        <f t="shared" si="22"/>
        <v>34.917733089579521</v>
      </c>
      <c r="W14" s="47">
        <f t="shared" si="1"/>
        <v>21.82741116751269</v>
      </c>
      <c r="X14" s="47">
        <f t="shared" si="2"/>
        <v>27.468487394957986</v>
      </c>
      <c r="Y14" s="40"/>
      <c r="Z14" s="40"/>
      <c r="AA14" s="40"/>
      <c r="AB14" s="40"/>
      <c r="AC14" s="40"/>
      <c r="AD14" s="40"/>
      <c r="AE14" s="40"/>
      <c r="AF14" s="40"/>
      <c r="AG14" s="40"/>
      <c r="AH14" s="48"/>
      <c r="AI14" s="48"/>
      <c r="AJ14" s="48"/>
      <c r="AK14" s="40"/>
      <c r="AL14" s="40"/>
      <c r="AM14" s="40"/>
      <c r="AN14" s="40"/>
      <c r="AO14" s="40"/>
      <c r="AP14" s="40"/>
      <c r="AQ14" s="48"/>
      <c r="AR14" s="48"/>
      <c r="AS14" s="48"/>
      <c r="AT14" s="28">
        <v>2135</v>
      </c>
      <c r="AU14" s="28">
        <v>2713</v>
      </c>
      <c r="AV14" s="28">
        <f>SUM(AT14:AU14)</f>
        <v>4848</v>
      </c>
      <c r="AW14" s="28">
        <v>1989</v>
      </c>
      <c r="AX14" s="28">
        <v>2491</v>
      </c>
      <c r="AY14" s="28">
        <f>SUM(AW14:AX14)</f>
        <v>4480</v>
      </c>
      <c r="AZ14" s="28">
        <v>1641</v>
      </c>
      <c r="BA14" s="28">
        <v>2167</v>
      </c>
      <c r="BB14" s="28">
        <f>SUM(AZ14:BA14)</f>
        <v>3808</v>
      </c>
      <c r="BC14" s="47">
        <f t="shared" si="25"/>
        <v>82.503770739064848</v>
      </c>
      <c r="BD14" s="47">
        <f t="shared" si="7"/>
        <v>86.993175431553595</v>
      </c>
      <c r="BE14" s="47">
        <f t="shared" si="8"/>
        <v>85</v>
      </c>
      <c r="BF14" s="28">
        <v>1641</v>
      </c>
      <c r="BG14" s="28">
        <v>2167</v>
      </c>
      <c r="BH14" s="28">
        <f>SUM(BF14:BG14)</f>
        <v>3808</v>
      </c>
      <c r="BI14" s="28">
        <v>573</v>
      </c>
      <c r="BJ14" s="28">
        <v>473</v>
      </c>
      <c r="BK14" s="28">
        <f>SUM(BI14:BJ14)</f>
        <v>1046</v>
      </c>
      <c r="BL14" s="47">
        <f t="shared" si="26"/>
        <v>34.917733089579521</v>
      </c>
      <c r="BM14" s="47">
        <f t="shared" si="9"/>
        <v>21.82741116751269</v>
      </c>
      <c r="BN14" s="47">
        <f t="shared" si="10"/>
        <v>27.468487394957986</v>
      </c>
      <c r="BO14" s="40"/>
      <c r="BP14" s="40"/>
      <c r="BQ14" s="40"/>
      <c r="BR14" s="40"/>
      <c r="BS14" s="40"/>
      <c r="BT14" s="40"/>
      <c r="BU14" s="40"/>
      <c r="BV14" s="40"/>
      <c r="BW14" s="40"/>
      <c r="BX14" s="48"/>
      <c r="BY14" s="48"/>
      <c r="BZ14" s="48"/>
      <c r="CA14" s="40"/>
      <c r="CB14" s="40"/>
      <c r="CC14" s="40"/>
      <c r="CD14" s="40"/>
      <c r="CE14" s="40"/>
      <c r="CF14" s="40"/>
      <c r="CG14" s="48"/>
      <c r="CH14" s="48"/>
      <c r="CI14" s="48"/>
      <c r="CJ14" s="40"/>
      <c r="CK14" s="40"/>
      <c r="CL14" s="40"/>
      <c r="CM14" s="40"/>
      <c r="CN14" s="40"/>
      <c r="CO14" s="40"/>
      <c r="CP14" s="40"/>
      <c r="CQ14" s="40"/>
      <c r="CR14" s="40"/>
      <c r="CS14" s="48"/>
      <c r="CT14" s="48"/>
      <c r="CU14" s="48"/>
      <c r="CV14" s="40"/>
      <c r="CW14" s="40"/>
      <c r="CX14" s="40"/>
      <c r="CY14" s="40"/>
      <c r="CZ14" s="40"/>
      <c r="DA14" s="40"/>
      <c r="DB14" s="48"/>
      <c r="DC14" s="48"/>
      <c r="DD14" s="48"/>
    </row>
    <row r="15" spans="1:108" s="10" customFormat="1" ht="28.5" x14ac:dyDescent="0.25">
      <c r="A15" s="17">
        <v>7</v>
      </c>
      <c r="B15" s="92"/>
      <c r="C15" s="7" t="s">
        <v>69</v>
      </c>
      <c r="D15" s="28">
        <v>39</v>
      </c>
      <c r="E15" s="28">
        <v>83</v>
      </c>
      <c r="F15" s="28">
        <f>SUM(D15:E15)</f>
        <v>122</v>
      </c>
      <c r="G15" s="28">
        <v>34</v>
      </c>
      <c r="H15" s="28">
        <v>72</v>
      </c>
      <c r="I15" s="28">
        <f>SUM(G15:H15)</f>
        <v>106</v>
      </c>
      <c r="J15" s="28">
        <v>34</v>
      </c>
      <c r="K15" s="28">
        <v>72</v>
      </c>
      <c r="L15" s="28">
        <f>SUM(J15:K15)</f>
        <v>106</v>
      </c>
      <c r="M15" s="47">
        <f t="shared" si="19"/>
        <v>100</v>
      </c>
      <c r="N15" s="47">
        <f t="shared" si="20"/>
        <v>100</v>
      </c>
      <c r="O15" s="47">
        <f t="shared" si="21"/>
        <v>100</v>
      </c>
      <c r="P15" s="28">
        <v>34</v>
      </c>
      <c r="Q15" s="28">
        <v>72</v>
      </c>
      <c r="R15" s="28">
        <f>SUM(P15:Q15)</f>
        <v>106</v>
      </c>
      <c r="S15" s="28">
        <v>11</v>
      </c>
      <c r="T15" s="28">
        <v>20</v>
      </c>
      <c r="U15" s="28">
        <f>SUM(S15:T15)</f>
        <v>31</v>
      </c>
      <c r="V15" s="47">
        <f t="shared" si="22"/>
        <v>32.352941176470587</v>
      </c>
      <c r="W15" s="47">
        <f t="shared" si="1"/>
        <v>27.777777777777779</v>
      </c>
      <c r="X15" s="47">
        <f t="shared" si="2"/>
        <v>29.245283018867923</v>
      </c>
      <c r="Y15" s="40"/>
      <c r="Z15" s="40"/>
      <c r="AA15" s="40"/>
      <c r="AB15" s="40"/>
      <c r="AC15" s="40"/>
      <c r="AD15" s="40"/>
      <c r="AE15" s="40"/>
      <c r="AF15" s="40"/>
      <c r="AG15" s="40"/>
      <c r="AH15" s="48"/>
      <c r="AI15" s="48"/>
      <c r="AJ15" s="48"/>
      <c r="AK15" s="40"/>
      <c r="AL15" s="40"/>
      <c r="AM15" s="40"/>
      <c r="AN15" s="40"/>
      <c r="AO15" s="40"/>
      <c r="AP15" s="40"/>
      <c r="AQ15" s="48"/>
      <c r="AR15" s="48"/>
      <c r="AS15" s="48"/>
      <c r="AT15" s="28">
        <v>16</v>
      </c>
      <c r="AU15" s="28">
        <v>23</v>
      </c>
      <c r="AV15" s="28">
        <f>SUM(AT15:AU15)</f>
        <v>39</v>
      </c>
      <c r="AW15" s="28">
        <v>14</v>
      </c>
      <c r="AX15" s="28">
        <v>20</v>
      </c>
      <c r="AY15" s="28">
        <f>SUM(AW15:AX15)</f>
        <v>34</v>
      </c>
      <c r="AZ15" s="28">
        <v>14</v>
      </c>
      <c r="BA15" s="28">
        <v>20</v>
      </c>
      <c r="BB15" s="28">
        <f>SUM(AZ15:BA15)</f>
        <v>34</v>
      </c>
      <c r="BC15" s="47">
        <f t="shared" si="25"/>
        <v>100</v>
      </c>
      <c r="BD15" s="47">
        <f t="shared" si="7"/>
        <v>100</v>
      </c>
      <c r="BE15" s="47">
        <f t="shared" si="8"/>
        <v>100</v>
      </c>
      <c r="BF15" s="28">
        <v>14</v>
      </c>
      <c r="BG15" s="28">
        <v>20</v>
      </c>
      <c r="BH15" s="28">
        <f>SUM(BF15:BG15)</f>
        <v>34</v>
      </c>
      <c r="BI15" s="28">
        <v>2</v>
      </c>
      <c r="BJ15" s="28">
        <v>4</v>
      </c>
      <c r="BK15" s="28">
        <f>SUM(BI15:BJ15)</f>
        <v>6</v>
      </c>
      <c r="BL15" s="47">
        <f t="shared" si="26"/>
        <v>14.285714285714285</v>
      </c>
      <c r="BM15" s="47">
        <f t="shared" si="9"/>
        <v>20</v>
      </c>
      <c r="BN15" s="47">
        <f t="shared" si="10"/>
        <v>17.647058823529413</v>
      </c>
      <c r="BO15" s="28">
        <v>23</v>
      </c>
      <c r="BP15" s="28">
        <v>60</v>
      </c>
      <c r="BQ15" s="28">
        <f>SUM(BO15:BP15)</f>
        <v>83</v>
      </c>
      <c r="BR15" s="28">
        <v>20</v>
      </c>
      <c r="BS15" s="28">
        <v>52</v>
      </c>
      <c r="BT15" s="28">
        <f>SUM(BR15:BS15)</f>
        <v>72</v>
      </c>
      <c r="BU15" s="28">
        <v>20</v>
      </c>
      <c r="BV15" s="28">
        <v>52</v>
      </c>
      <c r="BW15" s="28">
        <f>SUM(BU15:BV15)</f>
        <v>72</v>
      </c>
      <c r="BX15" s="47">
        <f t="shared" si="27"/>
        <v>100</v>
      </c>
      <c r="BY15" s="47">
        <f t="shared" si="11"/>
        <v>100</v>
      </c>
      <c r="BZ15" s="47">
        <f t="shared" si="12"/>
        <v>100</v>
      </c>
      <c r="CA15" s="28">
        <v>20</v>
      </c>
      <c r="CB15" s="28">
        <v>52</v>
      </c>
      <c r="CC15" s="28">
        <f>SUM(CA15:CB15)</f>
        <v>72</v>
      </c>
      <c r="CD15" s="28">
        <v>9</v>
      </c>
      <c r="CE15" s="28">
        <v>16</v>
      </c>
      <c r="CF15" s="28">
        <f>SUM(CD15:CE15)</f>
        <v>25</v>
      </c>
      <c r="CG15" s="47">
        <f t="shared" ref="CG15:CG16" si="47">+CD15/CA15*100</f>
        <v>45</v>
      </c>
      <c r="CH15" s="47">
        <f t="shared" ref="CH15:CH16" si="48">+CE15/CB15*100</f>
        <v>30.76923076923077</v>
      </c>
      <c r="CI15" s="47">
        <f t="shared" ref="CI15:CI16" si="49">+CF15/CC15*100</f>
        <v>34.722222222222221</v>
      </c>
      <c r="CJ15" s="40"/>
      <c r="CK15" s="40"/>
      <c r="CL15" s="40"/>
      <c r="CM15" s="40"/>
      <c r="CN15" s="40"/>
      <c r="CO15" s="40"/>
      <c r="CP15" s="40"/>
      <c r="CQ15" s="40"/>
      <c r="CR15" s="40"/>
      <c r="CS15" s="48"/>
      <c r="CT15" s="48"/>
      <c r="CU15" s="48"/>
      <c r="CV15" s="40"/>
      <c r="CW15" s="40"/>
      <c r="CX15" s="40"/>
      <c r="CY15" s="40"/>
      <c r="CZ15" s="40"/>
      <c r="DA15" s="40"/>
      <c r="DB15" s="48"/>
      <c r="DC15" s="48"/>
      <c r="DD15" s="48"/>
    </row>
    <row r="16" spans="1:108" ht="28.5" x14ac:dyDescent="0.25">
      <c r="A16" s="17">
        <v>8</v>
      </c>
      <c r="B16" s="91" t="s">
        <v>29</v>
      </c>
      <c r="C16" s="7" t="s">
        <v>68</v>
      </c>
      <c r="D16" s="28">
        <v>23042</v>
      </c>
      <c r="E16" s="28">
        <v>26697</v>
      </c>
      <c r="F16" s="28">
        <f>D16+E16</f>
        <v>49739</v>
      </c>
      <c r="G16" s="28">
        <v>22179</v>
      </c>
      <c r="H16" s="28">
        <v>26189</v>
      </c>
      <c r="I16" s="28">
        <f>G16+H16</f>
        <v>48368</v>
      </c>
      <c r="J16" s="28">
        <v>14359</v>
      </c>
      <c r="K16" s="28">
        <v>19453</v>
      </c>
      <c r="L16" s="28">
        <f>J16+K16</f>
        <v>33812</v>
      </c>
      <c r="M16" s="47">
        <f t="shared" si="19"/>
        <v>64.741422065918215</v>
      </c>
      <c r="N16" s="47">
        <f t="shared" si="20"/>
        <v>74.279277559280615</v>
      </c>
      <c r="O16" s="47">
        <f t="shared" si="21"/>
        <v>69.905722791928554</v>
      </c>
      <c r="P16" s="28">
        <v>14359</v>
      </c>
      <c r="Q16" s="28">
        <v>19453</v>
      </c>
      <c r="R16" s="28">
        <f>P16+Q16</f>
        <v>33812</v>
      </c>
      <c r="S16" s="28">
        <v>5104</v>
      </c>
      <c r="T16" s="28">
        <v>8494</v>
      </c>
      <c r="U16" s="28">
        <f>S16+T16</f>
        <v>13598</v>
      </c>
      <c r="V16" s="47">
        <f t="shared" si="22"/>
        <v>35.545650811337836</v>
      </c>
      <c r="W16" s="47">
        <f t="shared" si="1"/>
        <v>43.664216316249423</v>
      </c>
      <c r="X16" s="47">
        <f t="shared" si="2"/>
        <v>40.21649118656098</v>
      </c>
      <c r="Y16" s="28">
        <v>17754</v>
      </c>
      <c r="Z16" s="28">
        <v>22527</v>
      </c>
      <c r="AA16" s="28">
        <f>Y16+Z16</f>
        <v>40281</v>
      </c>
      <c r="AB16" s="28">
        <v>17030</v>
      </c>
      <c r="AC16" s="28">
        <v>22075</v>
      </c>
      <c r="AD16" s="28">
        <f>AB16+AC16</f>
        <v>39105</v>
      </c>
      <c r="AE16" s="28">
        <v>11075</v>
      </c>
      <c r="AF16" s="28">
        <v>16297</v>
      </c>
      <c r="AG16" s="28">
        <f>AE16+AF16</f>
        <v>27372</v>
      </c>
      <c r="AH16" s="47">
        <f t="shared" si="23"/>
        <v>65.032295948326478</v>
      </c>
      <c r="AI16" s="47">
        <f t="shared" si="3"/>
        <v>73.825594563986414</v>
      </c>
      <c r="AJ16" s="47">
        <f t="shared" si="4"/>
        <v>69.996164173379356</v>
      </c>
      <c r="AK16" s="28">
        <v>11075</v>
      </c>
      <c r="AL16" s="28">
        <v>16297</v>
      </c>
      <c r="AM16" s="28">
        <f>AK16+AL16</f>
        <v>27372</v>
      </c>
      <c r="AN16" s="28">
        <v>3530</v>
      </c>
      <c r="AO16" s="28">
        <v>6571</v>
      </c>
      <c r="AP16" s="28">
        <f>AN16+AO16</f>
        <v>10101</v>
      </c>
      <c r="AQ16" s="47">
        <f t="shared" ref="AQ16" si="50">+AN16/AK16*100</f>
        <v>31.873589164785553</v>
      </c>
      <c r="AR16" s="47">
        <f t="shared" ref="AR16" si="51">+AO16/AL16*100</f>
        <v>40.320304350493956</v>
      </c>
      <c r="AS16" s="47">
        <f t="shared" ref="AS16" si="52">+AP16/AM16*100</f>
        <v>36.90267426567295</v>
      </c>
      <c r="AT16" s="40"/>
      <c r="AU16" s="40"/>
      <c r="AV16" s="40"/>
      <c r="AW16" s="40"/>
      <c r="AX16" s="40"/>
      <c r="AY16" s="40"/>
      <c r="AZ16" s="40"/>
      <c r="BA16" s="40"/>
      <c r="BB16" s="40"/>
      <c r="BC16" s="48"/>
      <c r="BD16" s="48"/>
      <c r="BE16" s="48"/>
      <c r="BF16" s="40"/>
      <c r="BG16" s="40"/>
      <c r="BH16" s="40"/>
      <c r="BI16" s="40"/>
      <c r="BJ16" s="40"/>
      <c r="BK16" s="40"/>
      <c r="BL16" s="48"/>
      <c r="BM16" s="48"/>
      <c r="BN16" s="48"/>
      <c r="BO16" s="28">
        <v>5288</v>
      </c>
      <c r="BP16" s="28">
        <v>4170</v>
      </c>
      <c r="BQ16" s="28">
        <f>BO16+BP16</f>
        <v>9458</v>
      </c>
      <c r="BR16" s="28">
        <v>5149</v>
      </c>
      <c r="BS16" s="28">
        <v>4114</v>
      </c>
      <c r="BT16" s="28">
        <f>BR16+BS16</f>
        <v>9263</v>
      </c>
      <c r="BU16" s="28">
        <v>3284</v>
      </c>
      <c r="BV16" s="28">
        <v>3156</v>
      </c>
      <c r="BW16" s="28">
        <f>BU16+BV16</f>
        <v>6440</v>
      </c>
      <c r="BX16" s="47">
        <f t="shared" si="27"/>
        <v>63.779374635851624</v>
      </c>
      <c r="BY16" s="47">
        <f t="shared" si="11"/>
        <v>76.713660670879918</v>
      </c>
      <c r="BZ16" s="47">
        <f t="shared" si="12"/>
        <v>69.523912339414878</v>
      </c>
      <c r="CA16" s="28">
        <v>3284</v>
      </c>
      <c r="CB16" s="28">
        <v>3156</v>
      </c>
      <c r="CC16" s="28">
        <f>CA16+CB16</f>
        <v>6440</v>
      </c>
      <c r="CD16" s="28">
        <v>1574</v>
      </c>
      <c r="CE16" s="28">
        <v>1923</v>
      </c>
      <c r="CF16" s="28">
        <f>CD16+CE16</f>
        <v>3497</v>
      </c>
      <c r="CG16" s="47">
        <f t="shared" si="47"/>
        <v>47.929354445797806</v>
      </c>
      <c r="CH16" s="47">
        <f t="shared" si="48"/>
        <v>60.931558935361217</v>
      </c>
      <c r="CI16" s="47">
        <f t="shared" si="49"/>
        <v>54.301242236024848</v>
      </c>
      <c r="CJ16" s="40"/>
      <c r="CK16" s="40"/>
      <c r="CL16" s="40"/>
      <c r="CM16" s="40"/>
      <c r="CN16" s="40"/>
      <c r="CO16" s="40"/>
      <c r="CP16" s="40"/>
      <c r="CQ16" s="40"/>
      <c r="CR16" s="40"/>
      <c r="CS16" s="48"/>
      <c r="CT16" s="48"/>
      <c r="CU16" s="48"/>
      <c r="CV16" s="40"/>
      <c r="CW16" s="40"/>
      <c r="CX16" s="40"/>
      <c r="CY16" s="40"/>
      <c r="CZ16" s="40"/>
      <c r="DA16" s="40"/>
      <c r="DB16" s="48"/>
      <c r="DC16" s="48"/>
      <c r="DD16" s="48"/>
    </row>
    <row r="17" spans="1:108" s="10" customFormat="1" ht="34.5" customHeight="1" x14ac:dyDescent="0.25">
      <c r="A17" s="17">
        <v>9</v>
      </c>
      <c r="B17" s="93"/>
      <c r="C17" s="7" t="s">
        <v>16</v>
      </c>
      <c r="D17" s="28">
        <v>1</v>
      </c>
      <c r="E17" s="28">
        <v>0</v>
      </c>
      <c r="F17" s="28">
        <v>1</v>
      </c>
      <c r="G17" s="28">
        <v>1</v>
      </c>
      <c r="H17" s="28">
        <v>0</v>
      </c>
      <c r="I17" s="28">
        <v>1</v>
      </c>
      <c r="J17" s="28">
        <v>1</v>
      </c>
      <c r="K17" s="28">
        <v>0</v>
      </c>
      <c r="L17" s="28">
        <v>1</v>
      </c>
      <c r="M17" s="47">
        <f t="shared" si="19"/>
        <v>100</v>
      </c>
      <c r="N17" s="40"/>
      <c r="O17" s="47">
        <f t="shared" si="21"/>
        <v>100</v>
      </c>
      <c r="P17" s="28">
        <v>1</v>
      </c>
      <c r="Q17" s="28">
        <v>0</v>
      </c>
      <c r="R17" s="28">
        <v>1</v>
      </c>
      <c r="S17" s="28">
        <v>0</v>
      </c>
      <c r="T17" s="28">
        <v>0</v>
      </c>
      <c r="U17" s="28">
        <v>0</v>
      </c>
      <c r="V17" s="47">
        <f t="shared" si="22"/>
        <v>0</v>
      </c>
      <c r="W17" s="40"/>
      <c r="X17" s="47">
        <f t="shared" si="2"/>
        <v>0</v>
      </c>
      <c r="Y17" s="40"/>
      <c r="Z17" s="40"/>
      <c r="AA17" s="40"/>
      <c r="AB17" s="40"/>
      <c r="AC17" s="40"/>
      <c r="AD17" s="40"/>
      <c r="AE17" s="40"/>
      <c r="AF17" s="40"/>
      <c r="AG17" s="40"/>
      <c r="AH17" s="48"/>
      <c r="AI17" s="48"/>
      <c r="AJ17" s="48"/>
      <c r="AK17" s="40"/>
      <c r="AL17" s="40"/>
      <c r="AM17" s="40"/>
      <c r="AN17" s="40"/>
      <c r="AO17" s="40"/>
      <c r="AP17" s="40"/>
      <c r="AQ17" s="48"/>
      <c r="AR17" s="48"/>
      <c r="AS17" s="48"/>
      <c r="AT17" s="40"/>
      <c r="AU17" s="40"/>
      <c r="AV17" s="40"/>
      <c r="AW17" s="40"/>
      <c r="AX17" s="40"/>
      <c r="AY17" s="40"/>
      <c r="AZ17" s="40"/>
      <c r="BA17" s="40"/>
      <c r="BB17" s="40"/>
      <c r="BC17" s="48"/>
      <c r="BD17" s="48"/>
      <c r="BE17" s="48"/>
      <c r="BF17" s="40"/>
      <c r="BG17" s="40"/>
      <c r="BH17" s="40"/>
      <c r="BI17" s="40"/>
      <c r="BJ17" s="40"/>
      <c r="BK17" s="40"/>
      <c r="BL17" s="48"/>
      <c r="BM17" s="48"/>
      <c r="BN17" s="48"/>
      <c r="BO17" s="40"/>
      <c r="BP17" s="40"/>
      <c r="BQ17" s="40"/>
      <c r="BR17" s="40"/>
      <c r="BS17" s="40"/>
      <c r="BT17" s="40"/>
      <c r="BU17" s="40"/>
      <c r="BV17" s="40"/>
      <c r="BW17" s="40"/>
      <c r="BX17" s="48"/>
      <c r="BY17" s="48"/>
      <c r="BZ17" s="48"/>
      <c r="CA17" s="40"/>
      <c r="CB17" s="40"/>
      <c r="CC17" s="40"/>
      <c r="CD17" s="40"/>
      <c r="CE17" s="40"/>
      <c r="CF17" s="40"/>
      <c r="CG17" s="48"/>
      <c r="CH17" s="48"/>
      <c r="CI17" s="48"/>
      <c r="CJ17" s="40"/>
      <c r="CK17" s="40"/>
      <c r="CL17" s="40"/>
      <c r="CM17" s="40"/>
      <c r="CN17" s="40"/>
      <c r="CO17" s="40"/>
      <c r="CP17" s="40"/>
      <c r="CQ17" s="40"/>
      <c r="CR17" s="40"/>
      <c r="CS17" s="48"/>
      <c r="CT17" s="48"/>
      <c r="CU17" s="48"/>
      <c r="CV17" s="40"/>
      <c r="CW17" s="40"/>
      <c r="CX17" s="40"/>
      <c r="CY17" s="40"/>
      <c r="CZ17" s="40"/>
      <c r="DA17" s="40"/>
      <c r="DB17" s="48"/>
      <c r="DC17" s="48"/>
      <c r="DD17" s="48"/>
    </row>
    <row r="18" spans="1:108" ht="28.5" x14ac:dyDescent="0.25">
      <c r="A18" s="17">
        <v>10</v>
      </c>
      <c r="B18" s="92"/>
      <c r="C18" s="7" t="s">
        <v>67</v>
      </c>
      <c r="D18" s="28">
        <v>68</v>
      </c>
      <c r="E18" s="28">
        <v>51</v>
      </c>
      <c r="F18" s="28">
        <v>119</v>
      </c>
      <c r="G18" s="28">
        <v>63</v>
      </c>
      <c r="H18" s="28">
        <v>47</v>
      </c>
      <c r="I18" s="28">
        <v>110</v>
      </c>
      <c r="J18" s="28">
        <v>63</v>
      </c>
      <c r="K18" s="28">
        <v>47</v>
      </c>
      <c r="L18" s="28">
        <v>110</v>
      </c>
      <c r="M18" s="47">
        <f t="shared" si="19"/>
        <v>100</v>
      </c>
      <c r="N18" s="47">
        <f t="shared" si="20"/>
        <v>100</v>
      </c>
      <c r="O18" s="47">
        <f t="shared" si="21"/>
        <v>100</v>
      </c>
      <c r="P18" s="28">
        <v>63</v>
      </c>
      <c r="Q18" s="28">
        <v>47</v>
      </c>
      <c r="R18" s="28">
        <v>110</v>
      </c>
      <c r="S18" s="28">
        <v>35</v>
      </c>
      <c r="T18" s="28">
        <v>25</v>
      </c>
      <c r="U18" s="28">
        <v>60</v>
      </c>
      <c r="V18" s="47">
        <f t="shared" si="22"/>
        <v>55.555555555555557</v>
      </c>
      <c r="W18" s="47">
        <f t="shared" si="1"/>
        <v>53.191489361702125</v>
      </c>
      <c r="X18" s="47">
        <f t="shared" si="2"/>
        <v>54.54545454545454</v>
      </c>
      <c r="Y18" s="40"/>
      <c r="Z18" s="40"/>
      <c r="AA18" s="40"/>
      <c r="AB18" s="40"/>
      <c r="AC18" s="40"/>
      <c r="AD18" s="40"/>
      <c r="AE18" s="40"/>
      <c r="AF18" s="40"/>
      <c r="AG18" s="40"/>
      <c r="AH18" s="48"/>
      <c r="AI18" s="48"/>
      <c r="AJ18" s="48"/>
      <c r="AK18" s="40"/>
      <c r="AL18" s="40"/>
      <c r="AM18" s="40"/>
      <c r="AN18" s="40"/>
      <c r="AO18" s="40"/>
      <c r="AP18" s="40"/>
      <c r="AQ18" s="48"/>
      <c r="AR18" s="48"/>
      <c r="AS18" s="48"/>
      <c r="AT18" s="28">
        <v>3</v>
      </c>
      <c r="AU18" s="28">
        <v>3</v>
      </c>
      <c r="AV18" s="28">
        <v>6</v>
      </c>
      <c r="AW18" s="28">
        <v>3</v>
      </c>
      <c r="AX18" s="28">
        <v>3</v>
      </c>
      <c r="AY18" s="28">
        <v>6</v>
      </c>
      <c r="AZ18" s="28">
        <v>3</v>
      </c>
      <c r="BA18" s="28">
        <v>3</v>
      </c>
      <c r="BB18" s="28">
        <v>6</v>
      </c>
      <c r="BC18" s="47">
        <f t="shared" si="25"/>
        <v>100</v>
      </c>
      <c r="BD18" s="47">
        <f t="shared" si="7"/>
        <v>100</v>
      </c>
      <c r="BE18" s="47">
        <f t="shared" si="8"/>
        <v>100</v>
      </c>
      <c r="BF18" s="28">
        <v>3</v>
      </c>
      <c r="BG18" s="28">
        <v>3</v>
      </c>
      <c r="BH18" s="28">
        <v>6</v>
      </c>
      <c r="BI18" s="28">
        <v>3</v>
      </c>
      <c r="BJ18" s="28">
        <v>3</v>
      </c>
      <c r="BK18" s="28">
        <v>6</v>
      </c>
      <c r="BL18" s="47">
        <f t="shared" ref="BL18:BL20" si="53">+BI18/BF18*100</f>
        <v>100</v>
      </c>
      <c r="BM18" s="47">
        <f t="shared" ref="BM18:BM20" si="54">+BJ18/BG18*100</f>
        <v>100</v>
      </c>
      <c r="BN18" s="47">
        <f t="shared" ref="BN18:BN20" si="55">+BK18/BH18*100</f>
        <v>100</v>
      </c>
      <c r="BO18" s="28">
        <v>65</v>
      </c>
      <c r="BP18" s="28">
        <v>48</v>
      </c>
      <c r="BQ18" s="28">
        <v>113</v>
      </c>
      <c r="BR18" s="28">
        <v>60</v>
      </c>
      <c r="BS18" s="28">
        <v>44</v>
      </c>
      <c r="BT18" s="28">
        <v>104</v>
      </c>
      <c r="BU18" s="28">
        <v>60</v>
      </c>
      <c r="BV18" s="28">
        <v>44</v>
      </c>
      <c r="BW18" s="28">
        <v>104</v>
      </c>
      <c r="BX18" s="47">
        <f t="shared" si="27"/>
        <v>100</v>
      </c>
      <c r="BY18" s="47">
        <f t="shared" si="11"/>
        <v>100</v>
      </c>
      <c r="BZ18" s="47">
        <f t="shared" si="12"/>
        <v>100</v>
      </c>
      <c r="CA18" s="28">
        <v>60</v>
      </c>
      <c r="CB18" s="28">
        <v>44</v>
      </c>
      <c r="CC18" s="28">
        <v>104</v>
      </c>
      <c r="CD18" s="28">
        <v>32</v>
      </c>
      <c r="CE18" s="28">
        <v>22</v>
      </c>
      <c r="CF18" s="28">
        <v>54</v>
      </c>
      <c r="CG18" s="47">
        <f t="shared" ref="CG18:CG23" si="56">+CD18/CA18*100</f>
        <v>53.333333333333336</v>
      </c>
      <c r="CH18" s="47">
        <f t="shared" ref="CH18:CH23" si="57">+CE18/CB18*100</f>
        <v>50</v>
      </c>
      <c r="CI18" s="47">
        <f t="shared" ref="CI18:CI23" si="58">+CF18/CC18*100</f>
        <v>51.923076923076927</v>
      </c>
      <c r="CJ18" s="40"/>
      <c r="CK18" s="40"/>
      <c r="CL18" s="40"/>
      <c r="CM18" s="40"/>
      <c r="CN18" s="40"/>
      <c r="CO18" s="40"/>
      <c r="CP18" s="40"/>
      <c r="CQ18" s="40"/>
      <c r="CR18" s="40"/>
      <c r="CS18" s="48"/>
      <c r="CT18" s="48"/>
      <c r="CU18" s="48"/>
      <c r="CV18" s="40"/>
      <c r="CW18" s="40"/>
      <c r="CX18" s="40"/>
      <c r="CY18" s="40"/>
      <c r="CZ18" s="40"/>
      <c r="DA18" s="40"/>
      <c r="DB18" s="48"/>
      <c r="DC18" s="48"/>
      <c r="DD18" s="48"/>
    </row>
    <row r="19" spans="1:108" ht="28.5" x14ac:dyDescent="0.25">
      <c r="A19" s="17">
        <v>11</v>
      </c>
      <c r="B19" s="17" t="s">
        <v>30</v>
      </c>
      <c r="C19" s="7" t="s">
        <v>6</v>
      </c>
      <c r="D19" s="28">
        <v>129</v>
      </c>
      <c r="E19" s="28">
        <v>138</v>
      </c>
      <c r="F19" s="28">
        <f>+D19+E19</f>
        <v>267</v>
      </c>
      <c r="G19" s="28">
        <v>129</v>
      </c>
      <c r="H19" s="28">
        <v>138</v>
      </c>
      <c r="I19" s="28">
        <f>G19+H19</f>
        <v>267</v>
      </c>
      <c r="J19" s="28">
        <v>118</v>
      </c>
      <c r="K19" s="28">
        <v>135</v>
      </c>
      <c r="L19" s="28">
        <f>J19+K19</f>
        <v>253</v>
      </c>
      <c r="M19" s="47">
        <f t="shared" si="19"/>
        <v>91.472868217054256</v>
      </c>
      <c r="N19" s="47">
        <f t="shared" si="20"/>
        <v>97.826086956521735</v>
      </c>
      <c r="O19" s="47">
        <f t="shared" si="21"/>
        <v>94.756554307116104</v>
      </c>
      <c r="P19" s="28">
        <v>118</v>
      </c>
      <c r="Q19" s="28">
        <v>135</v>
      </c>
      <c r="R19" s="28">
        <f>P19+Q19</f>
        <v>253</v>
      </c>
      <c r="S19" s="28">
        <v>57</v>
      </c>
      <c r="T19" s="28">
        <v>90</v>
      </c>
      <c r="U19" s="28">
        <f>S19+T19</f>
        <v>147</v>
      </c>
      <c r="V19" s="47">
        <f t="shared" si="22"/>
        <v>48.305084745762713</v>
      </c>
      <c r="W19" s="47">
        <f t="shared" si="1"/>
        <v>66.666666666666657</v>
      </c>
      <c r="X19" s="47">
        <f t="shared" si="2"/>
        <v>58.102766798418969</v>
      </c>
      <c r="Y19" s="28">
        <v>15</v>
      </c>
      <c r="Z19" s="28">
        <v>13</v>
      </c>
      <c r="AA19" s="28">
        <f>+Y19+Z19</f>
        <v>28</v>
      </c>
      <c r="AB19" s="28">
        <v>15</v>
      </c>
      <c r="AC19" s="28">
        <v>13</v>
      </c>
      <c r="AD19" s="28">
        <f>AB19+AC19</f>
        <v>28</v>
      </c>
      <c r="AE19" s="28">
        <v>15</v>
      </c>
      <c r="AF19" s="28">
        <v>13</v>
      </c>
      <c r="AG19" s="28">
        <f>AE19+AF19</f>
        <v>28</v>
      </c>
      <c r="AH19" s="47">
        <f t="shared" si="23"/>
        <v>100</v>
      </c>
      <c r="AI19" s="47">
        <f t="shared" si="3"/>
        <v>100</v>
      </c>
      <c r="AJ19" s="47">
        <f t="shared" si="4"/>
        <v>100</v>
      </c>
      <c r="AK19" s="28">
        <v>15</v>
      </c>
      <c r="AL19" s="28">
        <v>13</v>
      </c>
      <c r="AM19" s="28">
        <f>AK19+AL19</f>
        <v>28</v>
      </c>
      <c r="AN19" s="28">
        <v>6</v>
      </c>
      <c r="AO19" s="28">
        <v>10</v>
      </c>
      <c r="AP19" s="28">
        <f>AN19+AO19</f>
        <v>16</v>
      </c>
      <c r="AQ19" s="47">
        <f t="shared" ref="AQ19:AQ23" si="59">+AN19/AK19*100</f>
        <v>40</v>
      </c>
      <c r="AR19" s="47">
        <f t="shared" ref="AR19:AR23" si="60">+AO19/AL19*100</f>
        <v>76.923076923076934</v>
      </c>
      <c r="AS19" s="47">
        <f t="shared" ref="AS19:AS23" si="61">+AP19/AM19*100</f>
        <v>57.142857142857139</v>
      </c>
      <c r="AT19" s="28">
        <v>112</v>
      </c>
      <c r="AU19" s="28">
        <v>124</v>
      </c>
      <c r="AV19" s="28">
        <f>+AT19+AU19</f>
        <v>236</v>
      </c>
      <c r="AW19" s="28">
        <v>112</v>
      </c>
      <c r="AX19" s="28">
        <v>124</v>
      </c>
      <c r="AY19" s="28">
        <f>AW19+AX19</f>
        <v>236</v>
      </c>
      <c r="AZ19" s="28">
        <v>101</v>
      </c>
      <c r="BA19" s="28">
        <v>121</v>
      </c>
      <c r="BB19" s="28">
        <f>AZ19+BA19</f>
        <v>222</v>
      </c>
      <c r="BC19" s="47">
        <f t="shared" si="25"/>
        <v>90.178571428571431</v>
      </c>
      <c r="BD19" s="47">
        <f t="shared" si="7"/>
        <v>97.58064516129032</v>
      </c>
      <c r="BE19" s="47">
        <f t="shared" si="8"/>
        <v>94.067796610169495</v>
      </c>
      <c r="BF19" s="28">
        <v>101</v>
      </c>
      <c r="BG19" s="28">
        <v>121</v>
      </c>
      <c r="BH19" s="28">
        <f>BF19+BG19</f>
        <v>222</v>
      </c>
      <c r="BI19" s="28">
        <v>50</v>
      </c>
      <c r="BJ19" s="28">
        <v>80</v>
      </c>
      <c r="BK19" s="28">
        <f>BI19+BJ19</f>
        <v>130</v>
      </c>
      <c r="BL19" s="47">
        <f t="shared" si="53"/>
        <v>49.504950495049506</v>
      </c>
      <c r="BM19" s="47">
        <f t="shared" si="54"/>
        <v>66.11570247933885</v>
      </c>
      <c r="BN19" s="47">
        <f t="shared" si="55"/>
        <v>58.558558558558559</v>
      </c>
      <c r="BO19" s="28">
        <v>1</v>
      </c>
      <c r="BP19" s="28">
        <v>1</v>
      </c>
      <c r="BQ19" s="28">
        <v>2</v>
      </c>
      <c r="BR19" s="28">
        <v>1</v>
      </c>
      <c r="BS19" s="28">
        <v>1</v>
      </c>
      <c r="BT19" s="28">
        <f>BR19+BS19</f>
        <v>2</v>
      </c>
      <c r="BU19" s="28">
        <v>1</v>
      </c>
      <c r="BV19" s="28">
        <v>1</v>
      </c>
      <c r="BW19" s="28">
        <f>BU19+BV19</f>
        <v>2</v>
      </c>
      <c r="BX19" s="47">
        <f t="shared" si="27"/>
        <v>100</v>
      </c>
      <c r="BY19" s="47">
        <f t="shared" si="11"/>
        <v>100</v>
      </c>
      <c r="BZ19" s="47">
        <f t="shared" si="12"/>
        <v>100</v>
      </c>
      <c r="CA19" s="28">
        <v>1</v>
      </c>
      <c r="CB19" s="28">
        <v>1</v>
      </c>
      <c r="CC19" s="28">
        <f>CA19+CB19</f>
        <v>2</v>
      </c>
      <c r="CD19" s="28">
        <v>1</v>
      </c>
      <c r="CE19" s="28">
        <v>0</v>
      </c>
      <c r="CF19" s="28">
        <f>CD19+CE19</f>
        <v>1</v>
      </c>
      <c r="CG19" s="47">
        <f t="shared" si="56"/>
        <v>100</v>
      </c>
      <c r="CH19" s="47">
        <f t="shared" si="57"/>
        <v>0</v>
      </c>
      <c r="CI19" s="47">
        <f t="shared" si="58"/>
        <v>50</v>
      </c>
      <c r="CJ19" s="28">
        <v>1</v>
      </c>
      <c r="CK19" s="28">
        <v>0</v>
      </c>
      <c r="CL19" s="28">
        <v>1</v>
      </c>
      <c r="CM19" s="28">
        <v>1</v>
      </c>
      <c r="CN19" s="28">
        <v>0</v>
      </c>
      <c r="CO19" s="28">
        <f>CM19+CN19</f>
        <v>1</v>
      </c>
      <c r="CP19" s="28">
        <v>1</v>
      </c>
      <c r="CQ19" s="28">
        <v>0</v>
      </c>
      <c r="CR19" s="28">
        <v>1</v>
      </c>
      <c r="CS19" s="47">
        <f t="shared" ref="CS19:CS50" si="62">+CP19/CM19*100</f>
        <v>100</v>
      </c>
      <c r="CT19" s="48"/>
      <c r="CU19" s="47">
        <f t="shared" si="16"/>
        <v>100</v>
      </c>
      <c r="CV19" s="28">
        <v>1</v>
      </c>
      <c r="CW19" s="28">
        <v>0</v>
      </c>
      <c r="CX19" s="28">
        <v>1</v>
      </c>
      <c r="CY19" s="28">
        <v>0</v>
      </c>
      <c r="CZ19" s="28">
        <v>0</v>
      </c>
      <c r="DA19" s="28">
        <f>CY19+CZ19</f>
        <v>0</v>
      </c>
      <c r="DB19" s="47">
        <f t="shared" ref="DB19:DB20" si="63">+CY19/CV19*100</f>
        <v>0</v>
      </c>
      <c r="DC19" s="48"/>
      <c r="DD19" s="47">
        <f t="shared" ref="DD19:DD20" si="64">+DA19/CX19*100</f>
        <v>0</v>
      </c>
    </row>
    <row r="20" spans="1:108" ht="28.5" x14ac:dyDescent="0.25">
      <c r="A20" s="17">
        <v>12</v>
      </c>
      <c r="B20" s="17" t="s">
        <v>31</v>
      </c>
      <c r="C20" s="7" t="s">
        <v>11</v>
      </c>
      <c r="D20" s="28">
        <v>33900</v>
      </c>
      <c r="E20" s="28">
        <v>30990</v>
      </c>
      <c r="F20" s="28">
        <v>64890</v>
      </c>
      <c r="G20" s="28">
        <v>33517</v>
      </c>
      <c r="H20" s="28">
        <v>30396</v>
      </c>
      <c r="I20" s="28">
        <v>63913</v>
      </c>
      <c r="J20" s="28">
        <v>18013</v>
      </c>
      <c r="K20" s="28">
        <v>18913</v>
      </c>
      <c r="L20" s="28">
        <v>36926</v>
      </c>
      <c r="M20" s="47">
        <f t="shared" si="19"/>
        <v>53.742876749112391</v>
      </c>
      <c r="N20" s="47">
        <f t="shared" si="20"/>
        <v>62.222002895117775</v>
      </c>
      <c r="O20" s="47">
        <f t="shared" si="21"/>
        <v>57.775413452662214</v>
      </c>
      <c r="P20" s="28">
        <v>18013</v>
      </c>
      <c r="Q20" s="28">
        <v>18913</v>
      </c>
      <c r="R20" s="28">
        <v>36926</v>
      </c>
      <c r="S20" s="28">
        <v>8468</v>
      </c>
      <c r="T20" s="28">
        <v>10457</v>
      </c>
      <c r="U20" s="28">
        <v>18925</v>
      </c>
      <c r="V20" s="47">
        <f t="shared" si="22"/>
        <v>47.010492422139563</v>
      </c>
      <c r="W20" s="47">
        <f t="shared" si="1"/>
        <v>55.290012160947498</v>
      </c>
      <c r="X20" s="47">
        <f t="shared" si="2"/>
        <v>51.25115095054975</v>
      </c>
      <c r="Y20" s="28">
        <v>2453</v>
      </c>
      <c r="Z20" s="28">
        <v>2923</v>
      </c>
      <c r="AA20" s="28">
        <v>5376</v>
      </c>
      <c r="AB20" s="28">
        <v>2397</v>
      </c>
      <c r="AC20" s="28">
        <v>2825</v>
      </c>
      <c r="AD20" s="28">
        <v>5222</v>
      </c>
      <c r="AE20" s="28">
        <v>1212</v>
      </c>
      <c r="AF20" s="28">
        <v>1754</v>
      </c>
      <c r="AG20" s="28">
        <v>2966</v>
      </c>
      <c r="AH20" s="47">
        <f t="shared" si="23"/>
        <v>50.563204005006256</v>
      </c>
      <c r="AI20" s="47">
        <f t="shared" si="3"/>
        <v>62.088495575221238</v>
      </c>
      <c r="AJ20" s="47">
        <f t="shared" si="4"/>
        <v>56.798161623898892</v>
      </c>
      <c r="AK20" s="28">
        <v>1212</v>
      </c>
      <c r="AL20" s="28">
        <v>1754</v>
      </c>
      <c r="AM20" s="28">
        <v>2966</v>
      </c>
      <c r="AN20" s="28">
        <v>491</v>
      </c>
      <c r="AO20" s="28">
        <v>907</v>
      </c>
      <c r="AP20" s="28">
        <v>1398</v>
      </c>
      <c r="AQ20" s="47">
        <f t="shared" si="59"/>
        <v>40.511551155115512</v>
      </c>
      <c r="AR20" s="47">
        <f t="shared" si="60"/>
        <v>51.710376282782214</v>
      </c>
      <c r="AS20" s="47">
        <f t="shared" si="61"/>
        <v>47.134187457855695</v>
      </c>
      <c r="AT20" s="28">
        <v>22964</v>
      </c>
      <c r="AU20" s="28">
        <v>22271</v>
      </c>
      <c r="AV20" s="28">
        <v>45235</v>
      </c>
      <c r="AW20" s="28">
        <v>22694</v>
      </c>
      <c r="AX20" s="28">
        <v>21828</v>
      </c>
      <c r="AY20" s="28">
        <v>44522</v>
      </c>
      <c r="AZ20" s="28">
        <v>11281</v>
      </c>
      <c r="BA20" s="28">
        <v>12994</v>
      </c>
      <c r="BB20" s="28">
        <v>24275</v>
      </c>
      <c r="BC20" s="47">
        <f t="shared" si="25"/>
        <v>49.709174231074293</v>
      </c>
      <c r="BD20" s="47">
        <f t="shared" si="7"/>
        <v>59.529045262964999</v>
      </c>
      <c r="BE20" s="47">
        <f t="shared" si="8"/>
        <v>54.523606306994296</v>
      </c>
      <c r="BF20" s="28">
        <v>11281</v>
      </c>
      <c r="BG20" s="28">
        <v>12994</v>
      </c>
      <c r="BH20" s="28">
        <v>24275</v>
      </c>
      <c r="BI20" s="28">
        <v>4695</v>
      </c>
      <c r="BJ20" s="28">
        <v>6695</v>
      </c>
      <c r="BK20" s="28">
        <v>11390</v>
      </c>
      <c r="BL20" s="47">
        <f t="shared" si="53"/>
        <v>41.618650828827228</v>
      </c>
      <c r="BM20" s="47">
        <f t="shared" si="54"/>
        <v>51.523780206249036</v>
      </c>
      <c r="BN20" s="47">
        <f t="shared" si="55"/>
        <v>46.920700308959837</v>
      </c>
      <c r="BO20" s="28">
        <v>8436</v>
      </c>
      <c r="BP20" s="28">
        <v>5746</v>
      </c>
      <c r="BQ20" s="28">
        <v>14182</v>
      </c>
      <c r="BR20" s="28">
        <v>8380</v>
      </c>
      <c r="BS20" s="28">
        <v>5693</v>
      </c>
      <c r="BT20" s="28">
        <v>14073</v>
      </c>
      <c r="BU20" s="28">
        <v>5482</v>
      </c>
      <c r="BV20" s="28">
        <v>4125</v>
      </c>
      <c r="BW20" s="28">
        <v>9607</v>
      </c>
      <c r="BX20" s="47">
        <f t="shared" si="27"/>
        <v>65.417661097852033</v>
      </c>
      <c r="BY20" s="47">
        <f t="shared" si="11"/>
        <v>72.45740382926401</v>
      </c>
      <c r="BZ20" s="47">
        <f t="shared" si="12"/>
        <v>68.265472891352232</v>
      </c>
      <c r="CA20" s="28">
        <v>5482</v>
      </c>
      <c r="CB20" s="28">
        <v>4125</v>
      </c>
      <c r="CC20" s="28">
        <v>9607</v>
      </c>
      <c r="CD20" s="28">
        <v>3254</v>
      </c>
      <c r="CE20" s="28">
        <v>2826</v>
      </c>
      <c r="CF20" s="28">
        <v>6080</v>
      </c>
      <c r="CG20" s="47">
        <f t="shared" si="56"/>
        <v>59.357898577161613</v>
      </c>
      <c r="CH20" s="47">
        <f t="shared" si="57"/>
        <v>68.509090909090915</v>
      </c>
      <c r="CI20" s="47">
        <f t="shared" si="58"/>
        <v>63.28718642656397</v>
      </c>
      <c r="CJ20" s="28">
        <v>47</v>
      </c>
      <c r="CK20" s="28">
        <v>50</v>
      </c>
      <c r="CL20" s="28">
        <v>97</v>
      </c>
      <c r="CM20" s="28">
        <v>46</v>
      </c>
      <c r="CN20" s="28">
        <v>50</v>
      </c>
      <c r="CO20" s="28">
        <v>96</v>
      </c>
      <c r="CP20" s="28">
        <v>38</v>
      </c>
      <c r="CQ20" s="28">
        <v>40</v>
      </c>
      <c r="CR20" s="28">
        <v>78</v>
      </c>
      <c r="CS20" s="47">
        <f t="shared" si="62"/>
        <v>82.608695652173907</v>
      </c>
      <c r="CT20" s="47">
        <f t="shared" si="15"/>
        <v>80</v>
      </c>
      <c r="CU20" s="47">
        <f t="shared" si="16"/>
        <v>81.25</v>
      </c>
      <c r="CV20" s="28">
        <v>38</v>
      </c>
      <c r="CW20" s="28">
        <v>40</v>
      </c>
      <c r="CX20" s="28">
        <v>78</v>
      </c>
      <c r="CY20" s="28">
        <v>28</v>
      </c>
      <c r="CZ20" s="28">
        <v>29</v>
      </c>
      <c r="DA20" s="28">
        <v>57</v>
      </c>
      <c r="DB20" s="47">
        <f t="shared" si="63"/>
        <v>73.68421052631578</v>
      </c>
      <c r="DC20" s="47">
        <f t="shared" ref="DC20" si="65">+CZ20/CW20*100</f>
        <v>72.5</v>
      </c>
      <c r="DD20" s="47">
        <f t="shared" si="64"/>
        <v>73.076923076923066</v>
      </c>
    </row>
    <row r="21" spans="1:108" ht="30" customHeight="1" x14ac:dyDescent="0.25">
      <c r="A21" s="17">
        <v>13</v>
      </c>
      <c r="B21" s="17" t="s">
        <v>32</v>
      </c>
      <c r="C21" s="7" t="s">
        <v>12</v>
      </c>
      <c r="D21" s="28">
        <v>44181</v>
      </c>
      <c r="E21" s="28">
        <v>45283</v>
      </c>
      <c r="F21" s="28">
        <f>E21+D21</f>
        <v>89464</v>
      </c>
      <c r="G21" s="28">
        <v>42740</v>
      </c>
      <c r="H21" s="28">
        <v>44119</v>
      </c>
      <c r="I21" s="28">
        <f>H21+G21</f>
        <v>86859</v>
      </c>
      <c r="J21" s="28">
        <v>22428</v>
      </c>
      <c r="K21" s="28">
        <v>26921</v>
      </c>
      <c r="L21" s="28">
        <f>K21+J21</f>
        <v>49349</v>
      </c>
      <c r="M21" s="47">
        <f t="shared" si="19"/>
        <v>52.475432849789428</v>
      </c>
      <c r="N21" s="47">
        <f t="shared" si="20"/>
        <v>61.019062082096156</v>
      </c>
      <c r="O21" s="47">
        <f t="shared" si="21"/>
        <v>56.815068098872892</v>
      </c>
      <c r="P21" s="28">
        <v>22428</v>
      </c>
      <c r="Q21" s="28">
        <v>26921</v>
      </c>
      <c r="R21" s="28">
        <f>Q21+P21</f>
        <v>49349</v>
      </c>
      <c r="S21" s="28">
        <v>13539</v>
      </c>
      <c r="T21" s="28">
        <v>19324</v>
      </c>
      <c r="U21" s="28">
        <f>T21+S21</f>
        <v>32863</v>
      </c>
      <c r="V21" s="47">
        <f t="shared" si="22"/>
        <v>60.366506153023003</v>
      </c>
      <c r="W21" s="47">
        <f t="shared" si="1"/>
        <v>71.780394487574767</v>
      </c>
      <c r="X21" s="47">
        <f t="shared" si="2"/>
        <v>66.593041399015178</v>
      </c>
      <c r="Y21" s="28">
        <v>31074</v>
      </c>
      <c r="Z21" s="28">
        <v>36804</v>
      </c>
      <c r="AA21" s="28">
        <f>Z21+Y21</f>
        <v>67878</v>
      </c>
      <c r="AB21" s="28">
        <v>30804</v>
      </c>
      <c r="AC21" s="28">
        <v>36563</v>
      </c>
      <c r="AD21" s="28">
        <f>AC21+AB21</f>
        <v>67367</v>
      </c>
      <c r="AE21" s="28">
        <v>14534</v>
      </c>
      <c r="AF21" s="28">
        <v>20920</v>
      </c>
      <c r="AG21" s="28">
        <f>AF21+AE21</f>
        <v>35454</v>
      </c>
      <c r="AH21" s="47">
        <f t="shared" si="23"/>
        <v>47.182184131930917</v>
      </c>
      <c r="AI21" s="47">
        <f t="shared" si="3"/>
        <v>57.216311571807566</v>
      </c>
      <c r="AJ21" s="47">
        <f t="shared" si="4"/>
        <v>52.62814137485713</v>
      </c>
      <c r="AK21" s="28">
        <v>14534</v>
      </c>
      <c r="AL21" s="28">
        <v>20920</v>
      </c>
      <c r="AM21" s="28">
        <f>AL21+AK21</f>
        <v>35454</v>
      </c>
      <c r="AN21" s="28">
        <v>7274</v>
      </c>
      <c r="AO21" s="28">
        <v>13925</v>
      </c>
      <c r="AP21" s="28">
        <f>AO21+AN21</f>
        <v>21199</v>
      </c>
      <c r="AQ21" s="47">
        <f t="shared" si="59"/>
        <v>50.048162928306041</v>
      </c>
      <c r="AR21" s="47">
        <f t="shared" si="60"/>
        <v>66.563097514340342</v>
      </c>
      <c r="AS21" s="47">
        <f t="shared" si="61"/>
        <v>59.792971173915497</v>
      </c>
      <c r="AT21" s="40"/>
      <c r="AU21" s="40"/>
      <c r="AV21" s="40"/>
      <c r="AW21" s="40"/>
      <c r="AX21" s="40"/>
      <c r="AY21" s="40"/>
      <c r="AZ21" s="40"/>
      <c r="BA21" s="40"/>
      <c r="BB21" s="40"/>
      <c r="BC21" s="48"/>
      <c r="BD21" s="48"/>
      <c r="BE21" s="48"/>
      <c r="BF21" s="40"/>
      <c r="BG21" s="40"/>
      <c r="BH21" s="40"/>
      <c r="BI21" s="40"/>
      <c r="BJ21" s="40"/>
      <c r="BK21" s="40"/>
      <c r="BL21" s="48"/>
      <c r="BM21" s="48"/>
      <c r="BN21" s="48"/>
      <c r="BO21" s="28">
        <v>13107</v>
      </c>
      <c r="BP21" s="28">
        <v>8479</v>
      </c>
      <c r="BQ21" s="28">
        <f>BP21+BO21</f>
        <v>21586</v>
      </c>
      <c r="BR21" s="28">
        <v>11936</v>
      </c>
      <c r="BS21" s="28">
        <v>7556</v>
      </c>
      <c r="BT21" s="28">
        <f>BS21+BR21</f>
        <v>19492</v>
      </c>
      <c r="BU21" s="28">
        <v>7894</v>
      </c>
      <c r="BV21" s="28">
        <v>6001</v>
      </c>
      <c r="BW21" s="28">
        <f>BV21+BU21</f>
        <v>13895</v>
      </c>
      <c r="BX21" s="47">
        <f t="shared" si="27"/>
        <v>66.136058981233248</v>
      </c>
      <c r="BY21" s="47">
        <f t="shared" si="11"/>
        <v>79.420328215987297</v>
      </c>
      <c r="BZ21" s="47">
        <f t="shared" si="12"/>
        <v>71.285655653601481</v>
      </c>
      <c r="CA21" s="28">
        <v>7894</v>
      </c>
      <c r="CB21" s="28">
        <v>6001</v>
      </c>
      <c r="CC21" s="28">
        <f>CB21+CA21</f>
        <v>13895</v>
      </c>
      <c r="CD21" s="28">
        <v>6265</v>
      </c>
      <c r="CE21" s="28">
        <v>5399</v>
      </c>
      <c r="CF21" s="28">
        <f>CE21+CD21</f>
        <v>11664</v>
      </c>
      <c r="CG21" s="47">
        <f t="shared" si="56"/>
        <v>79.36407398023816</v>
      </c>
      <c r="CH21" s="47">
        <f t="shared" si="57"/>
        <v>89.968338610231626</v>
      </c>
      <c r="CI21" s="47">
        <f t="shared" si="58"/>
        <v>83.943864699532213</v>
      </c>
      <c r="CJ21" s="40"/>
      <c r="CK21" s="40"/>
      <c r="CL21" s="40"/>
      <c r="CM21" s="40"/>
      <c r="CN21" s="40"/>
      <c r="CO21" s="40"/>
      <c r="CP21" s="40"/>
      <c r="CQ21" s="40"/>
      <c r="CR21" s="40"/>
      <c r="CS21" s="48"/>
      <c r="CT21" s="48"/>
      <c r="CU21" s="48"/>
      <c r="CV21" s="40"/>
      <c r="CW21" s="40"/>
      <c r="CX21" s="40"/>
      <c r="CY21" s="40"/>
      <c r="CZ21" s="40"/>
      <c r="DA21" s="40"/>
      <c r="DB21" s="48"/>
      <c r="DC21" s="48"/>
      <c r="DD21" s="48"/>
    </row>
    <row r="22" spans="1:108" ht="30.75" customHeight="1" x14ac:dyDescent="0.25">
      <c r="A22" s="17">
        <v>14</v>
      </c>
      <c r="B22" s="18" t="s">
        <v>33</v>
      </c>
      <c r="C22" s="7" t="s">
        <v>53</v>
      </c>
      <c r="D22" s="28">
        <v>13969</v>
      </c>
      <c r="E22" s="28">
        <v>13494</v>
      </c>
      <c r="F22" s="28">
        <f>D22+E22</f>
        <v>27463</v>
      </c>
      <c r="G22" s="28">
        <v>13904</v>
      </c>
      <c r="H22" s="28">
        <v>13435</v>
      </c>
      <c r="I22" s="28">
        <f>G22+H22</f>
        <v>27339</v>
      </c>
      <c r="J22" s="28">
        <v>11683</v>
      </c>
      <c r="K22" s="28">
        <v>11977</v>
      </c>
      <c r="L22" s="28">
        <f>J22+K22</f>
        <v>23660</v>
      </c>
      <c r="M22" s="47">
        <f t="shared" si="19"/>
        <v>84.026179516685858</v>
      </c>
      <c r="N22" s="47">
        <f t="shared" si="20"/>
        <v>89.147748418310385</v>
      </c>
      <c r="O22" s="47">
        <f t="shared" si="21"/>
        <v>86.543033761293387</v>
      </c>
      <c r="P22" s="28">
        <v>11683</v>
      </c>
      <c r="Q22" s="28">
        <v>11977</v>
      </c>
      <c r="R22" s="28">
        <f>P22+Q22</f>
        <v>23660</v>
      </c>
      <c r="S22" s="28">
        <v>8865</v>
      </c>
      <c r="T22" s="28">
        <v>10347</v>
      </c>
      <c r="U22" s="28">
        <f>S22+T22</f>
        <v>19212</v>
      </c>
      <c r="V22" s="47">
        <f t="shared" si="22"/>
        <v>75.879483009500987</v>
      </c>
      <c r="W22" s="47">
        <f t="shared" si="1"/>
        <v>86.390581948735075</v>
      </c>
      <c r="X22" s="47">
        <f t="shared" si="2"/>
        <v>81.200338123415051</v>
      </c>
      <c r="Y22" s="28">
        <v>11793</v>
      </c>
      <c r="Z22" s="28">
        <v>11910</v>
      </c>
      <c r="AA22" s="28">
        <f>Y22+Z22</f>
        <v>23703</v>
      </c>
      <c r="AB22" s="28">
        <v>11734</v>
      </c>
      <c r="AC22" s="28">
        <v>11856</v>
      </c>
      <c r="AD22" s="28">
        <f>AB22+AC22</f>
        <v>23590</v>
      </c>
      <c r="AE22" s="28">
        <v>9601</v>
      </c>
      <c r="AF22" s="28">
        <v>10427</v>
      </c>
      <c r="AG22" s="28">
        <f>AE22+AF22</f>
        <v>20028</v>
      </c>
      <c r="AH22" s="47">
        <f t="shared" si="23"/>
        <v>81.822055565024712</v>
      </c>
      <c r="AI22" s="47">
        <f t="shared" si="3"/>
        <v>87.947031039136306</v>
      </c>
      <c r="AJ22" s="47">
        <f t="shared" si="4"/>
        <v>84.900381517592209</v>
      </c>
      <c r="AK22" s="28">
        <v>9601</v>
      </c>
      <c r="AL22" s="28">
        <v>10427</v>
      </c>
      <c r="AM22" s="28">
        <f>AK22+AL22</f>
        <v>20028</v>
      </c>
      <c r="AN22" s="28">
        <v>6947</v>
      </c>
      <c r="AO22" s="28">
        <v>8828</v>
      </c>
      <c r="AP22" s="28">
        <f>AN22+AO22</f>
        <v>15775</v>
      </c>
      <c r="AQ22" s="47">
        <f t="shared" si="59"/>
        <v>72.357046141026984</v>
      </c>
      <c r="AR22" s="47">
        <f t="shared" si="60"/>
        <v>84.664812505994064</v>
      </c>
      <c r="AS22" s="47">
        <f t="shared" si="61"/>
        <v>78.764729378869575</v>
      </c>
      <c r="AT22" s="40"/>
      <c r="AU22" s="40"/>
      <c r="AV22" s="40"/>
      <c r="AW22" s="40"/>
      <c r="AX22" s="40"/>
      <c r="AY22" s="40"/>
      <c r="AZ22" s="40"/>
      <c r="BA22" s="40"/>
      <c r="BB22" s="40"/>
      <c r="BC22" s="48"/>
      <c r="BD22" s="48"/>
      <c r="BE22" s="48"/>
      <c r="BF22" s="40"/>
      <c r="BG22" s="40"/>
      <c r="BH22" s="40"/>
      <c r="BI22" s="40"/>
      <c r="BJ22" s="40"/>
      <c r="BK22" s="40"/>
      <c r="BL22" s="48"/>
      <c r="BM22" s="48"/>
      <c r="BN22" s="48"/>
      <c r="BO22" s="28">
        <v>2176</v>
      </c>
      <c r="BP22" s="28">
        <v>1584</v>
      </c>
      <c r="BQ22" s="28">
        <f>BO22+BP22</f>
        <v>3760</v>
      </c>
      <c r="BR22" s="28">
        <v>2170</v>
      </c>
      <c r="BS22" s="28">
        <v>1579</v>
      </c>
      <c r="BT22" s="28">
        <f>BR22+BS22</f>
        <v>3749</v>
      </c>
      <c r="BU22" s="28">
        <v>2082</v>
      </c>
      <c r="BV22" s="28">
        <v>1550</v>
      </c>
      <c r="BW22" s="28">
        <f>BU22+BV22</f>
        <v>3632</v>
      </c>
      <c r="BX22" s="47">
        <f t="shared" si="27"/>
        <v>95.944700460829495</v>
      </c>
      <c r="BY22" s="47">
        <f t="shared" si="11"/>
        <v>98.163394553514877</v>
      </c>
      <c r="BZ22" s="47">
        <f t="shared" si="12"/>
        <v>96.879167778074148</v>
      </c>
      <c r="CA22" s="28">
        <v>2082</v>
      </c>
      <c r="CB22" s="28">
        <v>1550</v>
      </c>
      <c r="CC22" s="28">
        <f>CA22+CB22</f>
        <v>3632</v>
      </c>
      <c r="CD22" s="28">
        <v>1918</v>
      </c>
      <c r="CE22" s="28">
        <v>1519</v>
      </c>
      <c r="CF22" s="28">
        <f>CD22+CE22</f>
        <v>3437</v>
      </c>
      <c r="CG22" s="47">
        <f t="shared" si="56"/>
        <v>92.122958693563888</v>
      </c>
      <c r="CH22" s="47">
        <f t="shared" si="57"/>
        <v>98</v>
      </c>
      <c r="CI22" s="47">
        <f t="shared" si="58"/>
        <v>94.631057268722458</v>
      </c>
      <c r="CJ22" s="40"/>
      <c r="CK22" s="40"/>
      <c r="CL22" s="40"/>
      <c r="CM22" s="40"/>
      <c r="CN22" s="40"/>
      <c r="CO22" s="40"/>
      <c r="CP22" s="40"/>
      <c r="CQ22" s="40"/>
      <c r="CR22" s="40"/>
      <c r="CS22" s="48"/>
      <c r="CT22" s="48"/>
      <c r="CU22" s="48"/>
      <c r="CV22" s="40"/>
      <c r="CW22" s="40"/>
      <c r="CX22" s="40"/>
      <c r="CY22" s="40"/>
      <c r="CZ22" s="40"/>
      <c r="DA22" s="40"/>
      <c r="DB22" s="48"/>
      <c r="DC22" s="48"/>
      <c r="DD22" s="48"/>
    </row>
    <row r="23" spans="1:108" ht="28.5" x14ac:dyDescent="0.25">
      <c r="A23" s="17">
        <v>15</v>
      </c>
      <c r="B23" s="18" t="s">
        <v>34</v>
      </c>
      <c r="C23" s="27" t="s">
        <v>17</v>
      </c>
      <c r="D23" s="28">
        <v>7558</v>
      </c>
      <c r="E23" s="28">
        <v>6745</v>
      </c>
      <c r="F23" s="28">
        <v>14303</v>
      </c>
      <c r="G23" s="28">
        <v>7558</v>
      </c>
      <c r="H23" s="28">
        <v>6745</v>
      </c>
      <c r="I23" s="28">
        <v>14303</v>
      </c>
      <c r="J23" s="28">
        <v>5182</v>
      </c>
      <c r="K23" s="28">
        <v>5015</v>
      </c>
      <c r="L23" s="28">
        <v>10197</v>
      </c>
      <c r="M23" s="47">
        <f t="shared" si="19"/>
        <v>68.563111934374177</v>
      </c>
      <c r="N23" s="47">
        <f t="shared" si="20"/>
        <v>74.351371386212008</v>
      </c>
      <c r="O23" s="47">
        <f t="shared" si="21"/>
        <v>71.292735789694476</v>
      </c>
      <c r="P23" s="28">
        <v>5182</v>
      </c>
      <c r="Q23" s="28">
        <v>5015</v>
      </c>
      <c r="R23" s="28">
        <v>10197</v>
      </c>
      <c r="S23" s="28">
        <v>2888</v>
      </c>
      <c r="T23" s="28">
        <v>3219</v>
      </c>
      <c r="U23" s="28">
        <v>6107</v>
      </c>
      <c r="V23" s="47">
        <f t="shared" si="22"/>
        <v>55.731377846391354</v>
      </c>
      <c r="W23" s="47">
        <f t="shared" si="1"/>
        <v>64.187437686939191</v>
      </c>
      <c r="X23" s="47">
        <f t="shared" si="2"/>
        <v>59.890163773658919</v>
      </c>
      <c r="Y23" s="28">
        <v>4953</v>
      </c>
      <c r="Z23" s="28">
        <v>4851</v>
      </c>
      <c r="AA23" s="28">
        <v>9804</v>
      </c>
      <c r="AB23" s="28">
        <v>4953</v>
      </c>
      <c r="AC23" s="28">
        <v>4851</v>
      </c>
      <c r="AD23" s="28">
        <v>9804</v>
      </c>
      <c r="AE23" s="28">
        <v>3002</v>
      </c>
      <c r="AF23" s="28">
        <v>3296</v>
      </c>
      <c r="AG23" s="28">
        <v>6298</v>
      </c>
      <c r="AH23" s="47">
        <f t="shared" si="23"/>
        <v>60.609731475873204</v>
      </c>
      <c r="AI23" s="47">
        <f t="shared" si="3"/>
        <v>67.944753659039364</v>
      </c>
      <c r="AJ23" s="47">
        <f t="shared" si="4"/>
        <v>64.239086087311307</v>
      </c>
      <c r="AK23" s="28">
        <v>3002</v>
      </c>
      <c r="AL23" s="28">
        <v>3296</v>
      </c>
      <c r="AM23" s="28">
        <v>6298</v>
      </c>
      <c r="AN23" s="28">
        <v>1275</v>
      </c>
      <c r="AO23" s="28">
        <v>1713</v>
      </c>
      <c r="AP23" s="28">
        <v>2988</v>
      </c>
      <c r="AQ23" s="47">
        <f t="shared" si="59"/>
        <v>42.471685542971358</v>
      </c>
      <c r="AR23" s="47">
        <f t="shared" si="60"/>
        <v>51.972087378640772</v>
      </c>
      <c r="AS23" s="47">
        <f t="shared" si="61"/>
        <v>47.443632899333124</v>
      </c>
      <c r="AT23" s="40"/>
      <c r="AU23" s="40"/>
      <c r="AV23" s="40"/>
      <c r="AW23" s="40"/>
      <c r="AX23" s="40"/>
      <c r="AY23" s="40"/>
      <c r="AZ23" s="40"/>
      <c r="BA23" s="40"/>
      <c r="BB23" s="40"/>
      <c r="BC23" s="48"/>
      <c r="BD23" s="48"/>
      <c r="BE23" s="48"/>
      <c r="BF23" s="40"/>
      <c r="BG23" s="40"/>
      <c r="BH23" s="40"/>
      <c r="BI23" s="40"/>
      <c r="BJ23" s="40"/>
      <c r="BK23" s="40"/>
      <c r="BL23" s="48"/>
      <c r="BM23" s="48"/>
      <c r="BN23" s="48"/>
      <c r="BO23" s="28">
        <v>2605</v>
      </c>
      <c r="BP23" s="28">
        <v>1894</v>
      </c>
      <c r="BQ23" s="28">
        <v>4499</v>
      </c>
      <c r="BR23" s="28">
        <v>2605</v>
      </c>
      <c r="BS23" s="28">
        <v>1894</v>
      </c>
      <c r="BT23" s="28">
        <v>4499</v>
      </c>
      <c r="BU23" s="28">
        <v>2180</v>
      </c>
      <c r="BV23" s="28">
        <v>1719</v>
      </c>
      <c r="BW23" s="28">
        <v>3899</v>
      </c>
      <c r="BX23" s="47">
        <f t="shared" si="27"/>
        <v>83.685220729366605</v>
      </c>
      <c r="BY23" s="47">
        <f t="shared" si="11"/>
        <v>90.76029567053854</v>
      </c>
      <c r="BZ23" s="47">
        <f t="shared" si="12"/>
        <v>86.663703045121139</v>
      </c>
      <c r="CA23" s="28">
        <v>2180</v>
      </c>
      <c r="CB23" s="28">
        <v>1719</v>
      </c>
      <c r="CC23" s="28">
        <v>3899</v>
      </c>
      <c r="CD23" s="28">
        <v>1613</v>
      </c>
      <c r="CE23" s="28">
        <v>1506</v>
      </c>
      <c r="CF23" s="28">
        <f>+CD23+CE23</f>
        <v>3119</v>
      </c>
      <c r="CG23" s="47">
        <f t="shared" si="56"/>
        <v>73.990825688073386</v>
      </c>
      <c r="CH23" s="47">
        <f t="shared" si="57"/>
        <v>87.609075043630014</v>
      </c>
      <c r="CI23" s="47">
        <f t="shared" si="58"/>
        <v>79.994870479610157</v>
      </c>
      <c r="CJ23" s="40"/>
      <c r="CK23" s="40"/>
      <c r="CL23" s="40"/>
      <c r="CM23" s="40"/>
      <c r="CN23" s="40"/>
      <c r="CO23" s="40"/>
      <c r="CP23" s="40"/>
      <c r="CQ23" s="40"/>
      <c r="CR23" s="40"/>
      <c r="CS23" s="48"/>
      <c r="CT23" s="48"/>
      <c r="CU23" s="48"/>
      <c r="CV23" s="40"/>
      <c r="CW23" s="40"/>
      <c r="CX23" s="40"/>
      <c r="CY23" s="40"/>
      <c r="CZ23" s="40"/>
      <c r="DA23" s="40"/>
      <c r="DB23" s="48"/>
      <c r="DC23" s="48"/>
      <c r="DD23" s="48"/>
    </row>
    <row r="24" spans="1:108" ht="28.5" x14ac:dyDescent="0.25">
      <c r="A24" s="17">
        <v>16</v>
      </c>
      <c r="B24" s="17" t="s">
        <v>35</v>
      </c>
      <c r="C24" s="7" t="s">
        <v>7</v>
      </c>
      <c r="D24" s="28">
        <v>9501</v>
      </c>
      <c r="E24" s="28">
        <v>10245</v>
      </c>
      <c r="F24" s="28">
        <v>19746</v>
      </c>
      <c r="G24" s="28">
        <v>8270</v>
      </c>
      <c r="H24" s="28">
        <v>8898</v>
      </c>
      <c r="I24" s="28">
        <v>17168</v>
      </c>
      <c r="J24" s="28">
        <v>7985</v>
      </c>
      <c r="K24" s="28">
        <v>8554</v>
      </c>
      <c r="L24" s="28">
        <v>16539</v>
      </c>
      <c r="M24" s="47">
        <f t="shared" si="19"/>
        <v>96.553808948004843</v>
      </c>
      <c r="N24" s="47">
        <f t="shared" si="20"/>
        <v>96.133962688244551</v>
      </c>
      <c r="O24" s="47">
        <f t="shared" si="21"/>
        <v>96.33620689655173</v>
      </c>
      <c r="P24" s="28">
        <v>7985</v>
      </c>
      <c r="Q24" s="28">
        <v>8554</v>
      </c>
      <c r="R24" s="28">
        <v>16539</v>
      </c>
      <c r="S24" s="28">
        <v>5868</v>
      </c>
      <c r="T24" s="28">
        <v>5605</v>
      </c>
      <c r="U24" s="28">
        <v>11473</v>
      </c>
      <c r="V24" s="47">
        <f t="shared" si="22"/>
        <v>73.487789605510329</v>
      </c>
      <c r="W24" s="47">
        <f t="shared" si="1"/>
        <v>65.524900631283614</v>
      </c>
      <c r="X24" s="47">
        <f t="shared" si="2"/>
        <v>69.369369369369366</v>
      </c>
      <c r="Y24" s="40"/>
      <c r="Z24" s="40"/>
      <c r="AA24" s="40"/>
      <c r="AB24" s="40"/>
      <c r="AC24" s="40"/>
      <c r="AD24" s="40"/>
      <c r="AE24" s="40"/>
      <c r="AF24" s="40"/>
      <c r="AG24" s="40"/>
      <c r="AH24" s="48"/>
      <c r="AI24" s="48"/>
      <c r="AJ24" s="48"/>
      <c r="AK24" s="40"/>
      <c r="AL24" s="40"/>
      <c r="AM24" s="40"/>
      <c r="AN24" s="40"/>
      <c r="AO24" s="40"/>
      <c r="AP24" s="40"/>
      <c r="AQ24" s="48"/>
      <c r="AR24" s="48"/>
      <c r="AS24" s="48"/>
      <c r="AT24" s="40"/>
      <c r="AU24" s="40"/>
      <c r="AV24" s="40"/>
      <c r="AW24" s="40"/>
      <c r="AX24" s="40"/>
      <c r="AY24" s="40"/>
      <c r="AZ24" s="40"/>
      <c r="BA24" s="40"/>
      <c r="BB24" s="40"/>
      <c r="BC24" s="48"/>
      <c r="BD24" s="48"/>
      <c r="BE24" s="48"/>
      <c r="BF24" s="40"/>
      <c r="BG24" s="40"/>
      <c r="BH24" s="40"/>
      <c r="BI24" s="40"/>
      <c r="BJ24" s="40"/>
      <c r="BK24" s="40"/>
      <c r="BL24" s="48"/>
      <c r="BM24" s="48"/>
      <c r="BN24" s="48"/>
      <c r="BO24" s="40"/>
      <c r="BP24" s="40"/>
      <c r="BQ24" s="40"/>
      <c r="BR24" s="40"/>
      <c r="BS24" s="40"/>
      <c r="BT24" s="40"/>
      <c r="BU24" s="40"/>
      <c r="BV24" s="40"/>
      <c r="BW24" s="40"/>
      <c r="BX24" s="48"/>
      <c r="BY24" s="48"/>
      <c r="BZ24" s="48"/>
      <c r="CA24" s="40"/>
      <c r="CB24" s="40"/>
      <c r="CC24" s="40"/>
      <c r="CD24" s="40"/>
      <c r="CE24" s="40"/>
      <c r="CF24" s="40"/>
      <c r="CG24" s="48"/>
      <c r="CH24" s="48"/>
      <c r="CI24" s="48"/>
      <c r="CJ24" s="40"/>
      <c r="CK24" s="40"/>
      <c r="CL24" s="40"/>
      <c r="CM24" s="40"/>
      <c r="CN24" s="40"/>
      <c r="CO24" s="40"/>
      <c r="CP24" s="40"/>
      <c r="CQ24" s="40"/>
      <c r="CR24" s="40"/>
      <c r="CS24" s="48"/>
      <c r="CT24" s="48"/>
      <c r="CU24" s="48"/>
      <c r="CV24" s="40"/>
      <c r="CW24" s="40"/>
      <c r="CX24" s="40"/>
      <c r="CY24" s="40"/>
      <c r="CZ24" s="40"/>
      <c r="DA24" s="40"/>
      <c r="DB24" s="48"/>
      <c r="DC24" s="48"/>
      <c r="DD24" s="48"/>
    </row>
    <row r="25" spans="1:108" ht="28.5" x14ac:dyDescent="0.25">
      <c r="A25" s="17">
        <v>17</v>
      </c>
      <c r="B25" s="17" t="s">
        <v>36</v>
      </c>
      <c r="C25" s="7" t="s">
        <v>73</v>
      </c>
      <c r="D25" s="28">
        <v>111823</v>
      </c>
      <c r="E25" s="28">
        <v>99704</v>
      </c>
      <c r="F25" s="28">
        <v>211527</v>
      </c>
      <c r="G25" s="28">
        <v>105283</v>
      </c>
      <c r="H25" s="28">
        <v>95197</v>
      </c>
      <c r="I25" s="28">
        <v>200480</v>
      </c>
      <c r="J25" s="28">
        <v>71865</v>
      </c>
      <c r="K25" s="28">
        <v>73888</v>
      </c>
      <c r="L25" s="28">
        <v>145753</v>
      </c>
      <c r="M25" s="47">
        <f t="shared" si="19"/>
        <v>68.258883200516706</v>
      </c>
      <c r="N25" s="47">
        <f t="shared" si="20"/>
        <v>77.615891257077436</v>
      </c>
      <c r="O25" s="47">
        <f t="shared" si="21"/>
        <v>72.702015163607342</v>
      </c>
      <c r="P25" s="28">
        <v>71865</v>
      </c>
      <c r="Q25" s="28">
        <v>73888</v>
      </c>
      <c r="R25" s="28">
        <v>145753</v>
      </c>
      <c r="S25" s="28">
        <v>46357</v>
      </c>
      <c r="T25" s="28">
        <v>55808</v>
      </c>
      <c r="U25" s="28">
        <v>102165</v>
      </c>
      <c r="V25" s="47">
        <f t="shared" si="22"/>
        <v>64.505670354136228</v>
      </c>
      <c r="W25" s="47">
        <f t="shared" si="1"/>
        <v>75.530532698137719</v>
      </c>
      <c r="X25" s="47">
        <f t="shared" si="2"/>
        <v>70.094612117760875</v>
      </c>
      <c r="Y25" s="28">
        <v>53846</v>
      </c>
      <c r="Z25" s="28">
        <v>52797</v>
      </c>
      <c r="AA25" s="28">
        <v>106643</v>
      </c>
      <c r="AB25" s="28">
        <v>50237</v>
      </c>
      <c r="AC25" s="28">
        <v>50055</v>
      </c>
      <c r="AD25" s="28">
        <v>100292</v>
      </c>
      <c r="AE25" s="28">
        <v>33758</v>
      </c>
      <c r="AF25" s="28">
        <v>38750</v>
      </c>
      <c r="AG25" s="28">
        <v>72508</v>
      </c>
      <c r="AH25" s="47">
        <f t="shared" si="23"/>
        <v>67.197483926189861</v>
      </c>
      <c r="AI25" s="47">
        <f t="shared" si="3"/>
        <v>77.414843671960838</v>
      </c>
      <c r="AJ25" s="47">
        <f t="shared" si="4"/>
        <v>72.296893072229096</v>
      </c>
      <c r="AK25" s="28">
        <v>33758</v>
      </c>
      <c r="AL25" s="28">
        <v>38750</v>
      </c>
      <c r="AM25" s="28">
        <v>72508</v>
      </c>
      <c r="AN25" s="28">
        <v>21601</v>
      </c>
      <c r="AO25" s="28">
        <v>29117</v>
      </c>
      <c r="AP25" s="28">
        <v>50718</v>
      </c>
      <c r="AQ25" s="47">
        <f t="shared" ref="AQ25:AQ30" si="66">+AN25/AK25*100</f>
        <v>63.987795485514539</v>
      </c>
      <c r="AR25" s="47">
        <f t="shared" ref="AR25:AR30" si="67">+AO25/AL25*100</f>
        <v>75.140645161290323</v>
      </c>
      <c r="AS25" s="47">
        <f t="shared" ref="AS25:AS30" si="68">+AP25/AM25*100</f>
        <v>69.94814365311413</v>
      </c>
      <c r="AT25" s="28">
        <v>33155</v>
      </c>
      <c r="AU25" s="28">
        <v>28955</v>
      </c>
      <c r="AV25" s="28">
        <v>62110</v>
      </c>
      <c r="AW25" s="28">
        <v>30918</v>
      </c>
      <c r="AX25" s="28">
        <v>27593</v>
      </c>
      <c r="AY25" s="28">
        <v>58511</v>
      </c>
      <c r="AZ25" s="28">
        <v>20401</v>
      </c>
      <c r="BA25" s="28">
        <v>20762</v>
      </c>
      <c r="BB25" s="28">
        <v>41163</v>
      </c>
      <c r="BC25" s="47">
        <f t="shared" si="25"/>
        <v>65.984216314121227</v>
      </c>
      <c r="BD25" s="47">
        <f t="shared" si="7"/>
        <v>75.243721233646212</v>
      </c>
      <c r="BE25" s="47">
        <f t="shared" si="8"/>
        <v>70.350874194595889</v>
      </c>
      <c r="BF25" s="28">
        <v>20401</v>
      </c>
      <c r="BG25" s="28">
        <v>20762</v>
      </c>
      <c r="BH25" s="28">
        <v>41163</v>
      </c>
      <c r="BI25" s="28">
        <v>11964</v>
      </c>
      <c r="BJ25" s="28">
        <v>14837</v>
      </c>
      <c r="BK25" s="28">
        <v>26801</v>
      </c>
      <c r="BL25" s="47">
        <f t="shared" ref="BL25:BL26" si="69">+BI25/BF25*100</f>
        <v>58.64418410862212</v>
      </c>
      <c r="BM25" s="47">
        <f t="shared" ref="BM25:BM26" si="70">+BJ25/BG25*100</f>
        <v>71.462286870243716</v>
      </c>
      <c r="BN25" s="47">
        <f t="shared" ref="BN25:BN26" si="71">+BK25/BH25*100</f>
        <v>65.109442946335307</v>
      </c>
      <c r="BO25" s="28">
        <v>24822</v>
      </c>
      <c r="BP25" s="28">
        <v>17952</v>
      </c>
      <c r="BQ25" s="28">
        <v>42774</v>
      </c>
      <c r="BR25" s="28">
        <v>24128</v>
      </c>
      <c r="BS25" s="28">
        <v>17549</v>
      </c>
      <c r="BT25" s="28">
        <v>41677</v>
      </c>
      <c r="BU25" s="28">
        <v>17706</v>
      </c>
      <c r="BV25" s="28">
        <v>14376</v>
      </c>
      <c r="BW25" s="28">
        <v>32082</v>
      </c>
      <c r="BX25" s="47">
        <f t="shared" si="27"/>
        <v>73.383620689655174</v>
      </c>
      <c r="BY25" s="47">
        <f t="shared" si="11"/>
        <v>81.919197675081207</v>
      </c>
      <c r="BZ25" s="47">
        <f t="shared" si="12"/>
        <v>76.977709528037039</v>
      </c>
      <c r="CA25" s="28">
        <v>17706</v>
      </c>
      <c r="CB25" s="28">
        <v>14376</v>
      </c>
      <c r="CC25" s="28">
        <v>32082</v>
      </c>
      <c r="CD25" s="28">
        <v>12792</v>
      </c>
      <c r="CE25" s="28">
        <v>11854</v>
      </c>
      <c r="CF25" s="28">
        <v>24646</v>
      </c>
      <c r="CG25" s="47">
        <f t="shared" ref="CG25:CG30" si="72">+CD25/CA25*100</f>
        <v>72.24669603524228</v>
      </c>
      <c r="CH25" s="47">
        <f t="shared" ref="CH25:CH30" si="73">+CE25/CB25*100</f>
        <v>82.456872565386746</v>
      </c>
      <c r="CI25" s="47">
        <f t="shared" ref="CI25:CI30" si="74">+CF25/CC25*100</f>
        <v>76.821893896889222</v>
      </c>
      <c r="CJ25" s="40"/>
      <c r="CK25" s="40"/>
      <c r="CL25" s="40"/>
      <c r="CM25" s="40"/>
      <c r="CN25" s="40"/>
      <c r="CO25" s="40"/>
      <c r="CP25" s="40"/>
      <c r="CQ25" s="40"/>
      <c r="CR25" s="40"/>
      <c r="CS25" s="48"/>
      <c r="CT25" s="48"/>
      <c r="CU25" s="48"/>
      <c r="CV25" s="40"/>
      <c r="CW25" s="40"/>
      <c r="CX25" s="40"/>
      <c r="CY25" s="40"/>
      <c r="CZ25" s="40"/>
      <c r="DA25" s="40"/>
      <c r="DB25" s="48"/>
      <c r="DC25" s="48"/>
      <c r="DD25" s="48"/>
    </row>
    <row r="26" spans="1:108" ht="24.75" customHeight="1" x14ac:dyDescent="0.25">
      <c r="A26" s="17">
        <v>18</v>
      </c>
      <c r="B26" s="25" t="s">
        <v>37</v>
      </c>
      <c r="C26" s="7" t="s">
        <v>93</v>
      </c>
      <c r="D26" s="22">
        <v>20106</v>
      </c>
      <c r="E26" s="22">
        <v>19381</v>
      </c>
      <c r="F26" s="22">
        <v>39487</v>
      </c>
      <c r="G26" s="21">
        <v>20085</v>
      </c>
      <c r="H26" s="21">
        <v>19364</v>
      </c>
      <c r="I26" s="20">
        <v>39449</v>
      </c>
      <c r="J26" s="21">
        <v>20037</v>
      </c>
      <c r="K26" s="21">
        <v>19326</v>
      </c>
      <c r="L26" s="20">
        <v>39363</v>
      </c>
      <c r="M26" s="47">
        <f t="shared" si="19"/>
        <v>99.761015683345775</v>
      </c>
      <c r="N26" s="47">
        <f t="shared" si="20"/>
        <v>99.803759553811204</v>
      </c>
      <c r="O26" s="47">
        <f t="shared" si="21"/>
        <v>99.781997008796168</v>
      </c>
      <c r="P26" s="21">
        <v>20037</v>
      </c>
      <c r="Q26" s="21">
        <v>19326</v>
      </c>
      <c r="R26" s="20">
        <v>39363</v>
      </c>
      <c r="S26" s="20">
        <v>13512</v>
      </c>
      <c r="T26" s="19">
        <v>15792</v>
      </c>
      <c r="U26" s="19">
        <v>29304</v>
      </c>
      <c r="V26" s="47">
        <f t="shared" si="22"/>
        <v>67.435244797125321</v>
      </c>
      <c r="W26" s="47">
        <f t="shared" si="1"/>
        <v>81.713753492704129</v>
      </c>
      <c r="X26" s="47">
        <f t="shared" si="2"/>
        <v>74.445545309046565</v>
      </c>
      <c r="Y26" s="22">
        <v>8293</v>
      </c>
      <c r="Z26" s="22">
        <v>7842</v>
      </c>
      <c r="AA26" s="22">
        <v>16135</v>
      </c>
      <c r="AB26" s="21">
        <v>8282</v>
      </c>
      <c r="AC26" s="21">
        <v>7832</v>
      </c>
      <c r="AD26" s="20">
        <v>16114</v>
      </c>
      <c r="AE26" s="21">
        <v>8255</v>
      </c>
      <c r="AF26" s="21">
        <v>7822</v>
      </c>
      <c r="AG26" s="20">
        <v>16077</v>
      </c>
      <c r="AH26" s="49">
        <f t="shared" si="23"/>
        <v>99.673991789422843</v>
      </c>
      <c r="AI26" s="49">
        <f t="shared" si="3"/>
        <v>99.872318692543416</v>
      </c>
      <c r="AJ26" s="49">
        <f t="shared" si="4"/>
        <v>99.770385999751767</v>
      </c>
      <c r="AK26" s="21">
        <v>8255</v>
      </c>
      <c r="AL26" s="21">
        <v>7822</v>
      </c>
      <c r="AM26" s="20">
        <v>16077</v>
      </c>
      <c r="AN26" s="20">
        <v>5190</v>
      </c>
      <c r="AO26" s="19">
        <v>6176</v>
      </c>
      <c r="AP26" s="19">
        <v>11366</v>
      </c>
      <c r="AQ26" s="49">
        <f t="shared" si="66"/>
        <v>62.870987280436097</v>
      </c>
      <c r="AR26" s="49">
        <f t="shared" si="67"/>
        <v>78.956788545129115</v>
      </c>
      <c r="AS26" s="49">
        <f t="shared" si="68"/>
        <v>70.697269391055556</v>
      </c>
      <c r="AT26" s="22">
        <v>11443</v>
      </c>
      <c r="AU26" s="22">
        <v>11189</v>
      </c>
      <c r="AV26" s="22">
        <v>22632</v>
      </c>
      <c r="AW26" s="21">
        <v>11433</v>
      </c>
      <c r="AX26" s="21">
        <v>11183</v>
      </c>
      <c r="AY26" s="20">
        <v>22616</v>
      </c>
      <c r="AZ26" s="21">
        <v>11413</v>
      </c>
      <c r="BA26" s="21">
        <v>11155</v>
      </c>
      <c r="BB26" s="20">
        <v>22568</v>
      </c>
      <c r="BC26" s="49">
        <f t="shared" si="25"/>
        <v>99.825067786232836</v>
      </c>
      <c r="BD26" s="49">
        <f t="shared" si="7"/>
        <v>99.749619958866134</v>
      </c>
      <c r="BE26" s="49">
        <f t="shared" si="8"/>
        <v>99.787760877255039</v>
      </c>
      <c r="BF26" s="21">
        <v>11413</v>
      </c>
      <c r="BG26" s="21">
        <v>11155</v>
      </c>
      <c r="BH26" s="20">
        <v>22568</v>
      </c>
      <c r="BI26" s="20">
        <v>7976</v>
      </c>
      <c r="BJ26" s="19">
        <v>9275</v>
      </c>
      <c r="BK26" s="19">
        <v>17251</v>
      </c>
      <c r="BL26" s="49">
        <f t="shared" si="69"/>
        <v>69.885218610356617</v>
      </c>
      <c r="BM26" s="49">
        <f t="shared" si="70"/>
        <v>83.146571044374724</v>
      </c>
      <c r="BN26" s="49">
        <f t="shared" si="71"/>
        <v>76.440092165898619</v>
      </c>
      <c r="BO26" s="22">
        <v>370</v>
      </c>
      <c r="BP26" s="22">
        <v>350</v>
      </c>
      <c r="BQ26" s="22">
        <v>720</v>
      </c>
      <c r="BR26" s="21">
        <v>370</v>
      </c>
      <c r="BS26" s="21">
        <v>349</v>
      </c>
      <c r="BT26" s="20">
        <v>719</v>
      </c>
      <c r="BU26" s="21">
        <v>369</v>
      </c>
      <c r="BV26" s="21">
        <v>349</v>
      </c>
      <c r="BW26" s="20">
        <v>718</v>
      </c>
      <c r="BX26" s="49">
        <f t="shared" si="27"/>
        <v>99.729729729729726</v>
      </c>
      <c r="BY26" s="49">
        <f t="shared" si="11"/>
        <v>100</v>
      </c>
      <c r="BZ26" s="49">
        <f t="shared" si="12"/>
        <v>99.860917941585541</v>
      </c>
      <c r="CA26" s="21">
        <v>369</v>
      </c>
      <c r="CB26" s="21">
        <v>349</v>
      </c>
      <c r="CC26" s="20">
        <v>718</v>
      </c>
      <c r="CD26" s="20">
        <v>346</v>
      </c>
      <c r="CE26" s="19">
        <v>341</v>
      </c>
      <c r="CF26" s="19">
        <v>687</v>
      </c>
      <c r="CG26" s="49">
        <f t="shared" si="72"/>
        <v>93.766937669376688</v>
      </c>
      <c r="CH26" s="49">
        <f t="shared" si="73"/>
        <v>97.707736389684811</v>
      </c>
      <c r="CI26" s="49">
        <f t="shared" si="74"/>
        <v>95.682451253481887</v>
      </c>
      <c r="CJ26" s="41"/>
      <c r="CK26" s="41"/>
      <c r="CL26" s="41"/>
      <c r="CM26" s="42"/>
      <c r="CN26" s="42"/>
      <c r="CO26" s="43"/>
      <c r="CP26" s="42"/>
      <c r="CQ26" s="42"/>
      <c r="CR26" s="43"/>
      <c r="CS26" s="51"/>
      <c r="CT26" s="51"/>
      <c r="CU26" s="51"/>
      <c r="CV26" s="42"/>
      <c r="CW26" s="42"/>
      <c r="CX26" s="43"/>
      <c r="CY26" s="43"/>
      <c r="CZ26" s="43"/>
      <c r="DA26" s="43"/>
      <c r="DB26" s="51"/>
      <c r="DC26" s="51"/>
      <c r="DD26" s="51"/>
    </row>
    <row r="27" spans="1:108" s="10" customFormat="1" ht="28.5" x14ac:dyDescent="0.25">
      <c r="A27" s="17">
        <v>19</v>
      </c>
      <c r="B27" s="88" t="s">
        <v>39</v>
      </c>
      <c r="C27" s="7" t="s">
        <v>66</v>
      </c>
      <c r="D27" s="28">
        <v>96581</v>
      </c>
      <c r="E27" s="28">
        <v>83722</v>
      </c>
      <c r="F27" s="28">
        <f>SUM(D27:E27)</f>
        <v>180303</v>
      </c>
      <c r="G27" s="28">
        <v>93993</v>
      </c>
      <c r="H27" s="28">
        <v>82375</v>
      </c>
      <c r="I27" s="28">
        <f>SUM(G27:H27)</f>
        <v>176368</v>
      </c>
      <c r="J27" s="28">
        <v>50087</v>
      </c>
      <c r="K27" s="28">
        <v>49203</v>
      </c>
      <c r="L27" s="28">
        <f>SUM(J27:K27)</f>
        <v>99290</v>
      </c>
      <c r="M27" s="47">
        <f t="shared" si="19"/>
        <v>53.288010809315587</v>
      </c>
      <c r="N27" s="47">
        <f t="shared" si="20"/>
        <v>59.730500758725348</v>
      </c>
      <c r="O27" s="47">
        <f t="shared" si="21"/>
        <v>56.297060691281864</v>
      </c>
      <c r="P27" s="28">
        <v>50087</v>
      </c>
      <c r="Q27" s="28">
        <v>49203</v>
      </c>
      <c r="R27" s="28">
        <f>SUM(P27:Q27)</f>
        <v>99290</v>
      </c>
      <c r="S27" s="28">
        <v>25302</v>
      </c>
      <c r="T27" s="28">
        <v>27742</v>
      </c>
      <c r="U27" s="28">
        <f>SUM(S27:T27)</f>
        <v>53044</v>
      </c>
      <c r="V27" s="47">
        <f t="shared" si="22"/>
        <v>50.516101982550367</v>
      </c>
      <c r="W27" s="47">
        <f t="shared" si="1"/>
        <v>56.382740889783143</v>
      </c>
      <c r="X27" s="47">
        <f t="shared" si="2"/>
        <v>53.423305468828687</v>
      </c>
      <c r="Y27" s="28">
        <v>66721</v>
      </c>
      <c r="Z27" s="28">
        <v>64329</v>
      </c>
      <c r="AA27" s="28">
        <f>SUM(Y27:Z27)</f>
        <v>131050</v>
      </c>
      <c r="AB27" s="28">
        <v>64752</v>
      </c>
      <c r="AC27" s="28">
        <v>63282</v>
      </c>
      <c r="AD27" s="28">
        <f>SUM(AB27:AC27)</f>
        <v>128034</v>
      </c>
      <c r="AE27" s="28">
        <v>33728</v>
      </c>
      <c r="AF27" s="28">
        <v>36821</v>
      </c>
      <c r="AG27" s="28">
        <f>SUM(AE27:AF27)</f>
        <v>70549</v>
      </c>
      <c r="AH27" s="47">
        <f t="shared" si="23"/>
        <v>52.087966394860388</v>
      </c>
      <c r="AI27" s="47">
        <f t="shared" si="3"/>
        <v>58.185581998040512</v>
      </c>
      <c r="AJ27" s="47">
        <f t="shared" si="4"/>
        <v>55.101769842385615</v>
      </c>
      <c r="AK27" s="28">
        <v>33728</v>
      </c>
      <c r="AL27" s="28">
        <v>36821</v>
      </c>
      <c r="AM27" s="28">
        <f>SUM(AK27:AL27)</f>
        <v>70549</v>
      </c>
      <c r="AN27" s="28">
        <v>15819</v>
      </c>
      <c r="AO27" s="28">
        <v>19389</v>
      </c>
      <c r="AP27" s="28">
        <f>SUM(AN27:AO27)</f>
        <v>35208</v>
      </c>
      <c r="AQ27" s="47">
        <f t="shared" si="66"/>
        <v>46.90168406072106</v>
      </c>
      <c r="AR27" s="47">
        <f t="shared" si="67"/>
        <v>52.65745091116483</v>
      </c>
      <c r="AS27" s="47">
        <f t="shared" si="68"/>
        <v>49.905739273412806</v>
      </c>
      <c r="AT27" s="40"/>
      <c r="AU27" s="40"/>
      <c r="AV27" s="40"/>
      <c r="AW27" s="40"/>
      <c r="AX27" s="40"/>
      <c r="AY27" s="40"/>
      <c r="AZ27" s="40"/>
      <c r="BA27" s="40"/>
      <c r="BB27" s="40"/>
      <c r="BC27" s="48"/>
      <c r="BD27" s="48"/>
      <c r="BE27" s="48"/>
      <c r="BF27" s="40"/>
      <c r="BG27" s="40"/>
      <c r="BH27" s="40"/>
      <c r="BI27" s="40"/>
      <c r="BJ27" s="40"/>
      <c r="BK27" s="40"/>
      <c r="BL27" s="48"/>
      <c r="BM27" s="48"/>
      <c r="BN27" s="48"/>
      <c r="BO27" s="28">
        <v>29860</v>
      </c>
      <c r="BP27" s="28">
        <v>19393</v>
      </c>
      <c r="BQ27" s="28">
        <f>SUM(BO27:BP27)</f>
        <v>49253</v>
      </c>
      <c r="BR27" s="28">
        <v>29241</v>
      </c>
      <c r="BS27" s="28">
        <v>19093</v>
      </c>
      <c r="BT27" s="28">
        <f>SUM(BR27:BS27)</f>
        <v>48334</v>
      </c>
      <c r="BU27" s="28">
        <v>16359</v>
      </c>
      <c r="BV27" s="28">
        <v>12382</v>
      </c>
      <c r="BW27" s="28">
        <f>SUM(BU27:BV27)</f>
        <v>28741</v>
      </c>
      <c r="BX27" s="47">
        <f t="shared" si="27"/>
        <v>55.945419103313846</v>
      </c>
      <c r="BY27" s="47">
        <f t="shared" si="11"/>
        <v>64.850992510344113</v>
      </c>
      <c r="BZ27" s="47">
        <f t="shared" si="12"/>
        <v>59.463317747341414</v>
      </c>
      <c r="CA27" s="28">
        <v>16359</v>
      </c>
      <c r="CB27" s="28">
        <v>12382</v>
      </c>
      <c r="CC27" s="28">
        <f>SUM(CA27:CB27)</f>
        <v>28741</v>
      </c>
      <c r="CD27" s="28">
        <v>9483</v>
      </c>
      <c r="CE27" s="28">
        <v>8353</v>
      </c>
      <c r="CF27" s="28">
        <f>SUM(CD27:CE27)</f>
        <v>17836</v>
      </c>
      <c r="CG27" s="47">
        <f t="shared" si="72"/>
        <v>57.968090959105076</v>
      </c>
      <c r="CH27" s="47">
        <f t="shared" si="73"/>
        <v>67.460830237441456</v>
      </c>
      <c r="CI27" s="47">
        <f t="shared" si="74"/>
        <v>62.057687623951843</v>
      </c>
      <c r="CJ27" s="40"/>
      <c r="CK27" s="40"/>
      <c r="CL27" s="40"/>
      <c r="CM27" s="40"/>
      <c r="CN27" s="40"/>
      <c r="CO27" s="40"/>
      <c r="CP27" s="40"/>
      <c r="CQ27" s="40"/>
      <c r="CR27" s="40"/>
      <c r="CS27" s="48"/>
      <c r="CT27" s="48"/>
      <c r="CU27" s="48"/>
      <c r="CV27" s="40"/>
      <c r="CW27" s="40"/>
      <c r="CX27" s="40"/>
      <c r="CY27" s="40"/>
      <c r="CZ27" s="40"/>
      <c r="DA27" s="40"/>
      <c r="DB27" s="48"/>
      <c r="DC27" s="48"/>
      <c r="DD27" s="48"/>
    </row>
    <row r="28" spans="1:108" s="9" customFormat="1" ht="45" customHeight="1" x14ac:dyDescent="0.25">
      <c r="A28" s="17">
        <v>20</v>
      </c>
      <c r="B28" s="89"/>
      <c r="C28" s="7" t="s">
        <v>14</v>
      </c>
      <c r="D28" s="28">
        <v>321</v>
      </c>
      <c r="E28" s="28">
        <v>156</v>
      </c>
      <c r="F28" s="28">
        <v>477</v>
      </c>
      <c r="G28" s="28">
        <v>300</v>
      </c>
      <c r="H28" s="28">
        <v>152</v>
      </c>
      <c r="I28" s="28">
        <v>452</v>
      </c>
      <c r="J28" s="28">
        <v>220</v>
      </c>
      <c r="K28" s="28">
        <v>109</v>
      </c>
      <c r="L28" s="28">
        <v>329</v>
      </c>
      <c r="M28" s="47">
        <f t="shared" si="19"/>
        <v>73.333333333333329</v>
      </c>
      <c r="N28" s="47">
        <f t="shared" si="20"/>
        <v>71.710526315789465</v>
      </c>
      <c r="O28" s="47">
        <f t="shared" si="21"/>
        <v>72.787610619469021</v>
      </c>
      <c r="P28" s="28">
        <v>220</v>
      </c>
      <c r="Q28" s="28">
        <v>109</v>
      </c>
      <c r="R28" s="28">
        <v>329</v>
      </c>
      <c r="S28" s="28">
        <v>185</v>
      </c>
      <c r="T28" s="28">
        <v>95</v>
      </c>
      <c r="U28" s="28">
        <v>280</v>
      </c>
      <c r="V28" s="47">
        <f t="shared" si="22"/>
        <v>84.090909090909093</v>
      </c>
      <c r="W28" s="47">
        <f t="shared" si="1"/>
        <v>87.155963302752298</v>
      </c>
      <c r="X28" s="47">
        <f t="shared" si="2"/>
        <v>85.106382978723403</v>
      </c>
      <c r="Y28" s="28">
        <v>29</v>
      </c>
      <c r="Z28" s="28">
        <v>20</v>
      </c>
      <c r="AA28" s="28">
        <v>49</v>
      </c>
      <c r="AB28" s="28">
        <v>27</v>
      </c>
      <c r="AC28" s="28">
        <v>20</v>
      </c>
      <c r="AD28" s="28">
        <v>47</v>
      </c>
      <c r="AE28" s="28">
        <v>7</v>
      </c>
      <c r="AF28" s="28">
        <v>8</v>
      </c>
      <c r="AG28" s="28">
        <v>15</v>
      </c>
      <c r="AH28" s="47">
        <f t="shared" si="23"/>
        <v>25.925925925925924</v>
      </c>
      <c r="AI28" s="47">
        <f t="shared" si="3"/>
        <v>40</v>
      </c>
      <c r="AJ28" s="47">
        <f t="shared" si="4"/>
        <v>31.914893617021278</v>
      </c>
      <c r="AK28" s="28">
        <v>7</v>
      </c>
      <c r="AL28" s="28">
        <v>8</v>
      </c>
      <c r="AM28" s="28">
        <v>15</v>
      </c>
      <c r="AN28" s="28">
        <v>1</v>
      </c>
      <c r="AO28" s="28">
        <v>5</v>
      </c>
      <c r="AP28" s="28">
        <v>6</v>
      </c>
      <c r="AQ28" s="47">
        <f t="shared" si="66"/>
        <v>14.285714285714285</v>
      </c>
      <c r="AR28" s="47">
        <f t="shared" si="67"/>
        <v>62.5</v>
      </c>
      <c r="AS28" s="47">
        <f t="shared" si="68"/>
        <v>40</v>
      </c>
      <c r="AT28" s="40"/>
      <c r="AU28" s="40"/>
      <c r="AV28" s="40"/>
      <c r="AW28" s="40"/>
      <c r="AX28" s="40"/>
      <c r="AY28" s="40"/>
      <c r="AZ28" s="40"/>
      <c r="BA28" s="40"/>
      <c r="BB28" s="40"/>
      <c r="BC28" s="48"/>
      <c r="BD28" s="48"/>
      <c r="BE28" s="48"/>
      <c r="BF28" s="40"/>
      <c r="BG28" s="40"/>
      <c r="BH28" s="40"/>
      <c r="BI28" s="40"/>
      <c r="BJ28" s="40"/>
      <c r="BK28" s="40"/>
      <c r="BL28" s="48"/>
      <c r="BM28" s="48"/>
      <c r="BN28" s="48"/>
      <c r="BO28" s="28">
        <v>292</v>
      </c>
      <c r="BP28" s="28">
        <v>136</v>
      </c>
      <c r="BQ28" s="28">
        <v>428</v>
      </c>
      <c r="BR28" s="28">
        <v>273</v>
      </c>
      <c r="BS28" s="28">
        <v>132</v>
      </c>
      <c r="BT28" s="28">
        <v>405</v>
      </c>
      <c r="BU28" s="28">
        <v>213</v>
      </c>
      <c r="BV28" s="28">
        <v>101</v>
      </c>
      <c r="BW28" s="28">
        <v>314</v>
      </c>
      <c r="BX28" s="47">
        <f t="shared" si="27"/>
        <v>78.021978021978029</v>
      </c>
      <c r="BY28" s="47">
        <f t="shared" si="11"/>
        <v>76.515151515151516</v>
      </c>
      <c r="BZ28" s="47">
        <f t="shared" si="12"/>
        <v>77.530864197530875</v>
      </c>
      <c r="CA28" s="28">
        <v>213</v>
      </c>
      <c r="CB28" s="28">
        <v>101</v>
      </c>
      <c r="CC28" s="28">
        <v>314</v>
      </c>
      <c r="CD28" s="28">
        <v>184</v>
      </c>
      <c r="CE28" s="28">
        <v>90</v>
      </c>
      <c r="CF28" s="28">
        <v>274</v>
      </c>
      <c r="CG28" s="47">
        <f t="shared" si="72"/>
        <v>86.3849765258216</v>
      </c>
      <c r="CH28" s="47">
        <f t="shared" si="73"/>
        <v>89.10891089108911</v>
      </c>
      <c r="CI28" s="47">
        <f t="shared" si="74"/>
        <v>87.261146496815286</v>
      </c>
      <c r="CJ28" s="40"/>
      <c r="CK28" s="40"/>
      <c r="CL28" s="40"/>
      <c r="CM28" s="40"/>
      <c r="CN28" s="40"/>
      <c r="CO28" s="40"/>
      <c r="CP28" s="40"/>
      <c r="CQ28" s="40"/>
      <c r="CR28" s="40"/>
      <c r="CS28" s="48"/>
      <c r="CT28" s="48"/>
      <c r="CU28" s="48"/>
      <c r="CV28" s="40"/>
      <c r="CW28" s="40"/>
      <c r="CX28" s="40"/>
      <c r="CY28" s="40"/>
      <c r="CZ28" s="40"/>
      <c r="DA28" s="40"/>
      <c r="DB28" s="48"/>
      <c r="DC28" s="48"/>
      <c r="DD28" s="48"/>
    </row>
    <row r="29" spans="1:108" ht="42.75" x14ac:dyDescent="0.25">
      <c r="A29" s="17">
        <v>21</v>
      </c>
      <c r="B29" s="17" t="s">
        <v>38</v>
      </c>
      <c r="C29" s="7" t="s">
        <v>18</v>
      </c>
      <c r="D29" s="28">
        <f t="shared" ref="D29:L29" si="75">(Y29+AT29+BO29+CJ29)</f>
        <v>112612</v>
      </c>
      <c r="E29" s="28">
        <f t="shared" si="75"/>
        <v>101448</v>
      </c>
      <c r="F29" s="28">
        <f t="shared" si="75"/>
        <v>214060</v>
      </c>
      <c r="G29" s="28">
        <f t="shared" si="75"/>
        <v>111234</v>
      </c>
      <c r="H29" s="28">
        <f t="shared" si="75"/>
        <v>100503</v>
      </c>
      <c r="I29" s="28">
        <f t="shared" si="75"/>
        <v>211737</v>
      </c>
      <c r="J29" s="28">
        <f t="shared" si="75"/>
        <v>98094</v>
      </c>
      <c r="K29" s="28">
        <f t="shared" si="75"/>
        <v>94175</v>
      </c>
      <c r="L29" s="28">
        <f t="shared" si="75"/>
        <v>192269</v>
      </c>
      <c r="M29" s="47">
        <f t="shared" si="19"/>
        <v>88.187065105992772</v>
      </c>
      <c r="N29" s="47">
        <f t="shared" si="20"/>
        <v>93.703670537197894</v>
      </c>
      <c r="O29" s="47">
        <f t="shared" si="21"/>
        <v>90.805574840486074</v>
      </c>
      <c r="P29" s="28">
        <f t="shared" ref="P29:U29" si="76">(AK29+BF29+CA29+CV29)</f>
        <v>98094</v>
      </c>
      <c r="Q29" s="28">
        <f t="shared" si="76"/>
        <v>94175</v>
      </c>
      <c r="R29" s="28">
        <f t="shared" si="76"/>
        <v>192269</v>
      </c>
      <c r="S29" s="28">
        <f t="shared" si="76"/>
        <v>56165</v>
      </c>
      <c r="T29" s="28">
        <f t="shared" si="76"/>
        <v>65415</v>
      </c>
      <c r="U29" s="28">
        <f t="shared" si="76"/>
        <v>121580</v>
      </c>
      <c r="V29" s="47">
        <f t="shared" si="22"/>
        <v>57.256305176667276</v>
      </c>
      <c r="W29" s="47">
        <f t="shared" si="1"/>
        <v>69.461109636315371</v>
      </c>
      <c r="X29" s="47">
        <f t="shared" si="2"/>
        <v>63.234322745736435</v>
      </c>
      <c r="Y29" s="28">
        <v>7594</v>
      </c>
      <c r="Z29" s="28">
        <v>7624</v>
      </c>
      <c r="AA29" s="28">
        <f>(Y29+Z29)</f>
        <v>15218</v>
      </c>
      <c r="AB29" s="28">
        <v>7494</v>
      </c>
      <c r="AC29" s="28">
        <v>7531</v>
      </c>
      <c r="AD29" s="28">
        <f>(AB29+AC29)</f>
        <v>15025</v>
      </c>
      <c r="AE29" s="28">
        <v>6220</v>
      </c>
      <c r="AF29" s="28">
        <v>6796</v>
      </c>
      <c r="AG29" s="28">
        <f>(AE29+AF29)</f>
        <v>13016</v>
      </c>
      <c r="AH29" s="47">
        <f t="shared" si="23"/>
        <v>82.999733119829202</v>
      </c>
      <c r="AI29" s="47">
        <f t="shared" si="3"/>
        <v>90.240339928296379</v>
      </c>
      <c r="AJ29" s="47">
        <f t="shared" si="4"/>
        <v>86.628951747088195</v>
      </c>
      <c r="AK29" s="28">
        <v>6220</v>
      </c>
      <c r="AL29" s="28">
        <v>6796</v>
      </c>
      <c r="AM29" s="28">
        <f>(AK29+AL29)</f>
        <v>13016</v>
      </c>
      <c r="AN29" s="28">
        <v>3166</v>
      </c>
      <c r="AO29" s="28">
        <v>4201</v>
      </c>
      <c r="AP29" s="28">
        <f>(AN29+AO29)</f>
        <v>7367</v>
      </c>
      <c r="AQ29" s="47">
        <f t="shared" si="66"/>
        <v>50.900321543408353</v>
      </c>
      <c r="AR29" s="47">
        <f t="shared" si="67"/>
        <v>61.815773984696875</v>
      </c>
      <c r="AS29" s="47">
        <f t="shared" si="68"/>
        <v>56.599569760295019</v>
      </c>
      <c r="AT29" s="28">
        <v>81225</v>
      </c>
      <c r="AU29" s="28">
        <v>75066</v>
      </c>
      <c r="AV29" s="28">
        <f>(AT29+AU29)</f>
        <v>156291</v>
      </c>
      <c r="AW29" s="28">
        <v>80208</v>
      </c>
      <c r="AX29" s="28">
        <v>74359</v>
      </c>
      <c r="AY29" s="28">
        <f>(AW29+AX29)</f>
        <v>154567</v>
      </c>
      <c r="AZ29" s="28">
        <v>70385</v>
      </c>
      <c r="BA29" s="28">
        <v>69631</v>
      </c>
      <c r="BB29" s="28">
        <f>(AZ29+BA29)</f>
        <v>140016</v>
      </c>
      <c r="BC29" s="47">
        <f t="shared" si="25"/>
        <v>87.753091960901656</v>
      </c>
      <c r="BD29" s="47">
        <f t="shared" si="7"/>
        <v>93.641657364945743</v>
      </c>
      <c r="BE29" s="47">
        <f t="shared" si="8"/>
        <v>90.585959486824493</v>
      </c>
      <c r="BF29" s="28">
        <v>70385</v>
      </c>
      <c r="BG29" s="28">
        <v>69631</v>
      </c>
      <c r="BH29" s="28">
        <f>(BF29+BG29)</f>
        <v>140016</v>
      </c>
      <c r="BI29" s="28">
        <v>38807</v>
      </c>
      <c r="BJ29" s="28">
        <v>47852</v>
      </c>
      <c r="BK29" s="28">
        <f>(BI29+BJ29)</f>
        <v>86659</v>
      </c>
      <c r="BL29" s="47">
        <f t="shared" ref="BL29:BL30" si="77">+BI29/BF29*100</f>
        <v>55.135327129359943</v>
      </c>
      <c r="BM29" s="47">
        <f t="shared" ref="BM29:BM30" si="78">+BJ29/BG29*100</f>
        <v>68.722264508624036</v>
      </c>
      <c r="BN29" s="47">
        <f t="shared" ref="BN29:BN30" si="79">+BK29/BH29*100</f>
        <v>61.892212318592165</v>
      </c>
      <c r="BO29" s="28">
        <v>23740</v>
      </c>
      <c r="BP29" s="28">
        <v>18719</v>
      </c>
      <c r="BQ29" s="28">
        <f>(BO29+BP29)</f>
        <v>42459</v>
      </c>
      <c r="BR29" s="28">
        <v>23479</v>
      </c>
      <c r="BS29" s="28">
        <v>18574</v>
      </c>
      <c r="BT29" s="28">
        <f>(BR29+BS29)</f>
        <v>42053</v>
      </c>
      <c r="BU29" s="28">
        <v>21446</v>
      </c>
      <c r="BV29" s="28">
        <v>17712</v>
      </c>
      <c r="BW29" s="28">
        <f>(BU29+BV29)</f>
        <v>39158</v>
      </c>
      <c r="BX29" s="47">
        <f t="shared" si="27"/>
        <v>91.341198517824438</v>
      </c>
      <c r="BY29" s="47">
        <f t="shared" si="11"/>
        <v>95.359104124044364</v>
      </c>
      <c r="BZ29" s="47">
        <f t="shared" si="12"/>
        <v>93.115830024017313</v>
      </c>
      <c r="CA29" s="28">
        <v>21446</v>
      </c>
      <c r="CB29" s="28">
        <v>17712</v>
      </c>
      <c r="CC29" s="28">
        <f>(CA29+CB29)</f>
        <v>39158</v>
      </c>
      <c r="CD29" s="28">
        <v>14173</v>
      </c>
      <c r="CE29" s="28">
        <v>13339</v>
      </c>
      <c r="CF29" s="28">
        <f>(CD29+CE29)</f>
        <v>27512</v>
      </c>
      <c r="CG29" s="47">
        <f t="shared" si="72"/>
        <v>66.086915975007003</v>
      </c>
      <c r="CH29" s="47">
        <f t="shared" si="73"/>
        <v>75.310523938572715</v>
      </c>
      <c r="CI29" s="47">
        <f t="shared" si="74"/>
        <v>70.258950916798611</v>
      </c>
      <c r="CJ29" s="28">
        <v>53</v>
      </c>
      <c r="CK29" s="28">
        <v>39</v>
      </c>
      <c r="CL29" s="28">
        <f>(CJ29+CK29)</f>
        <v>92</v>
      </c>
      <c r="CM29" s="28">
        <v>53</v>
      </c>
      <c r="CN29" s="28">
        <v>39</v>
      </c>
      <c r="CO29" s="28">
        <f>(CM29+CN29)</f>
        <v>92</v>
      </c>
      <c r="CP29" s="28">
        <v>43</v>
      </c>
      <c r="CQ29" s="28">
        <v>36</v>
      </c>
      <c r="CR29" s="28">
        <f>(CP29+CQ29)</f>
        <v>79</v>
      </c>
      <c r="CS29" s="47">
        <f t="shared" si="62"/>
        <v>81.132075471698116</v>
      </c>
      <c r="CT29" s="47">
        <f t="shared" si="15"/>
        <v>92.307692307692307</v>
      </c>
      <c r="CU29" s="47">
        <f t="shared" si="16"/>
        <v>85.869565217391312</v>
      </c>
      <c r="CV29" s="28">
        <v>43</v>
      </c>
      <c r="CW29" s="28">
        <v>36</v>
      </c>
      <c r="CX29" s="28">
        <f>(CV29+CW29)</f>
        <v>79</v>
      </c>
      <c r="CY29" s="28">
        <v>19</v>
      </c>
      <c r="CZ29" s="28">
        <v>23</v>
      </c>
      <c r="DA29" s="28">
        <f>(CY29+CZ29)</f>
        <v>42</v>
      </c>
      <c r="DB29" s="47">
        <f t="shared" ref="DB29" si="80">+CY29/CV29*100</f>
        <v>44.186046511627907</v>
      </c>
      <c r="DC29" s="47">
        <f t="shared" ref="DC29" si="81">+CZ29/CW29*100</f>
        <v>63.888888888888886</v>
      </c>
      <c r="DD29" s="47">
        <f t="shared" ref="DD29" si="82">+DA29/CX29*100</f>
        <v>53.164556962025308</v>
      </c>
    </row>
    <row r="30" spans="1:108" ht="28.5" x14ac:dyDescent="0.25">
      <c r="A30" s="17">
        <v>22</v>
      </c>
      <c r="B30" s="17" t="s">
        <v>40</v>
      </c>
      <c r="C30" s="22" t="s">
        <v>74</v>
      </c>
      <c r="D30" s="28">
        <v>851</v>
      </c>
      <c r="E30" s="28">
        <v>936</v>
      </c>
      <c r="F30" s="28">
        <v>1787</v>
      </c>
      <c r="G30" s="28">
        <v>848</v>
      </c>
      <c r="H30" s="28">
        <v>932</v>
      </c>
      <c r="I30" s="28">
        <v>1780</v>
      </c>
      <c r="J30" s="28">
        <v>752</v>
      </c>
      <c r="K30" s="28">
        <v>831</v>
      </c>
      <c r="L30" s="28">
        <v>1583</v>
      </c>
      <c r="M30" s="47">
        <f t="shared" si="19"/>
        <v>88.679245283018872</v>
      </c>
      <c r="N30" s="47">
        <f t="shared" si="20"/>
        <v>89.163090128755357</v>
      </c>
      <c r="O30" s="47">
        <f t="shared" si="21"/>
        <v>88.932584269662911</v>
      </c>
      <c r="P30" s="28">
        <v>752</v>
      </c>
      <c r="Q30" s="28">
        <v>831</v>
      </c>
      <c r="R30" s="28">
        <v>1583</v>
      </c>
      <c r="S30" s="28">
        <v>552</v>
      </c>
      <c r="T30" s="28">
        <v>670</v>
      </c>
      <c r="U30" s="28">
        <v>1222</v>
      </c>
      <c r="V30" s="47">
        <f t="shared" si="22"/>
        <v>73.40425531914893</v>
      </c>
      <c r="W30" s="47">
        <f t="shared" si="1"/>
        <v>80.62575210589651</v>
      </c>
      <c r="X30" s="47">
        <f t="shared" si="2"/>
        <v>77.195198989260888</v>
      </c>
      <c r="Y30" s="28">
        <v>154</v>
      </c>
      <c r="Z30" s="28">
        <v>187</v>
      </c>
      <c r="AA30" s="28">
        <v>341</v>
      </c>
      <c r="AB30" s="28">
        <v>152</v>
      </c>
      <c r="AC30" s="28">
        <v>186</v>
      </c>
      <c r="AD30" s="28">
        <v>338</v>
      </c>
      <c r="AE30" s="28">
        <v>94</v>
      </c>
      <c r="AF30" s="28">
        <v>121</v>
      </c>
      <c r="AG30" s="28">
        <v>215</v>
      </c>
      <c r="AH30" s="47">
        <f t="shared" si="23"/>
        <v>61.842105263157897</v>
      </c>
      <c r="AI30" s="47">
        <f t="shared" si="3"/>
        <v>65.053763440860209</v>
      </c>
      <c r="AJ30" s="47">
        <f t="shared" si="4"/>
        <v>63.609467455621306</v>
      </c>
      <c r="AK30" s="28">
        <v>94</v>
      </c>
      <c r="AL30" s="28">
        <v>121</v>
      </c>
      <c r="AM30" s="28">
        <v>215</v>
      </c>
      <c r="AN30" s="28">
        <v>41</v>
      </c>
      <c r="AO30" s="28">
        <v>63</v>
      </c>
      <c r="AP30" s="28">
        <v>104</v>
      </c>
      <c r="AQ30" s="47">
        <f t="shared" si="66"/>
        <v>43.61702127659575</v>
      </c>
      <c r="AR30" s="47">
        <f t="shared" si="67"/>
        <v>52.066115702479344</v>
      </c>
      <c r="AS30" s="47">
        <f t="shared" si="68"/>
        <v>48.372093023255815</v>
      </c>
      <c r="AT30" s="28">
        <v>54</v>
      </c>
      <c r="AU30" s="28">
        <v>59</v>
      </c>
      <c r="AV30" s="28">
        <v>113</v>
      </c>
      <c r="AW30" s="28">
        <v>54</v>
      </c>
      <c r="AX30" s="28">
        <v>59</v>
      </c>
      <c r="AY30" s="28">
        <v>113</v>
      </c>
      <c r="AZ30" s="28">
        <v>48</v>
      </c>
      <c r="BA30" s="28">
        <v>55</v>
      </c>
      <c r="BB30" s="28">
        <v>103</v>
      </c>
      <c r="BC30" s="47">
        <f t="shared" si="25"/>
        <v>88.888888888888886</v>
      </c>
      <c r="BD30" s="47">
        <f t="shared" si="7"/>
        <v>93.220338983050837</v>
      </c>
      <c r="BE30" s="47">
        <f t="shared" si="8"/>
        <v>91.150442477876098</v>
      </c>
      <c r="BF30" s="28">
        <v>48</v>
      </c>
      <c r="BG30" s="28">
        <v>55</v>
      </c>
      <c r="BH30" s="28">
        <v>103</v>
      </c>
      <c r="BI30" s="28">
        <v>25</v>
      </c>
      <c r="BJ30" s="28">
        <v>43</v>
      </c>
      <c r="BK30" s="28">
        <v>68</v>
      </c>
      <c r="BL30" s="47">
        <f t="shared" si="77"/>
        <v>52.083333333333336</v>
      </c>
      <c r="BM30" s="47">
        <f t="shared" si="78"/>
        <v>78.181818181818187</v>
      </c>
      <c r="BN30" s="47">
        <f t="shared" si="79"/>
        <v>66.019417475728162</v>
      </c>
      <c r="BO30" s="28">
        <v>643</v>
      </c>
      <c r="BP30" s="28">
        <v>690</v>
      </c>
      <c r="BQ30" s="28">
        <v>1333</v>
      </c>
      <c r="BR30" s="28">
        <v>642</v>
      </c>
      <c r="BS30" s="28">
        <v>687</v>
      </c>
      <c r="BT30" s="28">
        <v>1329</v>
      </c>
      <c r="BU30" s="28">
        <v>610</v>
      </c>
      <c r="BV30" s="28">
        <v>655</v>
      </c>
      <c r="BW30" s="28">
        <v>1265</v>
      </c>
      <c r="BX30" s="47">
        <f t="shared" si="27"/>
        <v>95.015576323987545</v>
      </c>
      <c r="BY30" s="47">
        <f t="shared" si="11"/>
        <v>95.34206695778748</v>
      </c>
      <c r="BZ30" s="47">
        <f t="shared" si="12"/>
        <v>95.184349134687736</v>
      </c>
      <c r="CA30" s="28">
        <v>610</v>
      </c>
      <c r="CB30" s="28">
        <v>655</v>
      </c>
      <c r="CC30" s="28">
        <v>1265</v>
      </c>
      <c r="CD30" s="28">
        <v>486</v>
      </c>
      <c r="CE30" s="28">
        <v>564</v>
      </c>
      <c r="CF30" s="28">
        <v>1050</v>
      </c>
      <c r="CG30" s="47">
        <f t="shared" si="72"/>
        <v>79.672131147540981</v>
      </c>
      <c r="CH30" s="47">
        <f t="shared" si="73"/>
        <v>86.10687022900764</v>
      </c>
      <c r="CI30" s="47">
        <f t="shared" si="74"/>
        <v>83.003952569169954</v>
      </c>
      <c r="CJ30" s="40"/>
      <c r="CK30" s="40"/>
      <c r="CL30" s="40"/>
      <c r="CM30" s="40"/>
      <c r="CN30" s="40"/>
      <c r="CO30" s="40"/>
      <c r="CP30" s="40"/>
      <c r="CQ30" s="40"/>
      <c r="CR30" s="40"/>
      <c r="CS30" s="48"/>
      <c r="CT30" s="48"/>
      <c r="CU30" s="48"/>
      <c r="CV30" s="40"/>
      <c r="CW30" s="40"/>
      <c r="CX30" s="40"/>
      <c r="CY30" s="40"/>
      <c r="CZ30" s="40"/>
      <c r="DA30" s="40"/>
      <c r="DB30" s="48"/>
      <c r="DC30" s="48"/>
      <c r="DD30" s="48"/>
    </row>
    <row r="31" spans="1:108" ht="28.5" x14ac:dyDescent="0.25">
      <c r="A31" s="17">
        <v>23</v>
      </c>
      <c r="B31" s="17" t="s">
        <v>41</v>
      </c>
      <c r="C31" s="7" t="s">
        <v>8</v>
      </c>
      <c r="D31" s="28">
        <v>101</v>
      </c>
      <c r="E31" s="28">
        <v>114</v>
      </c>
      <c r="F31" s="28">
        <f>SUM(D31:E31)</f>
        <v>215</v>
      </c>
      <c r="G31" s="28">
        <v>100</v>
      </c>
      <c r="H31" s="28">
        <v>111</v>
      </c>
      <c r="I31" s="28">
        <f>SUM(G31:H31)</f>
        <v>211</v>
      </c>
      <c r="J31" s="28">
        <v>61</v>
      </c>
      <c r="K31" s="28">
        <v>68</v>
      </c>
      <c r="L31" s="28">
        <f>SUM(J31:K31)</f>
        <v>129</v>
      </c>
      <c r="M31" s="47">
        <f t="shared" si="19"/>
        <v>61</v>
      </c>
      <c r="N31" s="47">
        <f t="shared" si="20"/>
        <v>61.261261261261254</v>
      </c>
      <c r="O31" s="47">
        <f t="shared" si="21"/>
        <v>61.137440758293835</v>
      </c>
      <c r="P31" s="28">
        <v>61</v>
      </c>
      <c r="Q31" s="28">
        <v>68</v>
      </c>
      <c r="R31" s="28">
        <f>SUM(P31:Q31)</f>
        <v>129</v>
      </c>
      <c r="S31" s="28">
        <v>24</v>
      </c>
      <c r="T31" s="28">
        <v>21</v>
      </c>
      <c r="U31" s="28">
        <f>SUM(S31:T31)</f>
        <v>45</v>
      </c>
      <c r="V31" s="47">
        <f t="shared" si="22"/>
        <v>39.344262295081968</v>
      </c>
      <c r="W31" s="47">
        <f t="shared" si="1"/>
        <v>30.882352941176471</v>
      </c>
      <c r="X31" s="47">
        <f t="shared" si="2"/>
        <v>34.883720930232556</v>
      </c>
      <c r="Y31" s="40"/>
      <c r="Z31" s="40"/>
      <c r="AA31" s="40"/>
      <c r="AB31" s="40"/>
      <c r="AC31" s="40"/>
      <c r="AD31" s="40"/>
      <c r="AE31" s="40"/>
      <c r="AF31" s="40"/>
      <c r="AG31" s="40"/>
      <c r="AH31" s="48"/>
      <c r="AI31" s="48"/>
      <c r="AJ31" s="48"/>
      <c r="AK31" s="40"/>
      <c r="AL31" s="40"/>
      <c r="AM31" s="40"/>
      <c r="AN31" s="40"/>
      <c r="AO31" s="40"/>
      <c r="AP31" s="40"/>
      <c r="AQ31" s="48"/>
      <c r="AR31" s="48"/>
      <c r="AS31" s="48"/>
      <c r="AT31" s="40"/>
      <c r="AU31" s="40"/>
      <c r="AV31" s="40"/>
      <c r="AW31" s="40"/>
      <c r="AX31" s="40"/>
      <c r="AY31" s="40"/>
      <c r="AZ31" s="40"/>
      <c r="BA31" s="40"/>
      <c r="BB31" s="40"/>
      <c r="BC31" s="48"/>
      <c r="BD31" s="48"/>
      <c r="BE31" s="48"/>
      <c r="BF31" s="40"/>
      <c r="BG31" s="40"/>
      <c r="BH31" s="40"/>
      <c r="BI31" s="40"/>
      <c r="BJ31" s="40"/>
      <c r="BK31" s="40"/>
      <c r="BL31" s="48"/>
      <c r="BM31" s="48"/>
      <c r="BN31" s="48"/>
      <c r="BO31" s="40"/>
      <c r="BP31" s="40"/>
      <c r="BQ31" s="40"/>
      <c r="BR31" s="40"/>
      <c r="BS31" s="40"/>
      <c r="BT31" s="40"/>
      <c r="BU31" s="40"/>
      <c r="BV31" s="40"/>
      <c r="BW31" s="40"/>
      <c r="BX31" s="48"/>
      <c r="BY31" s="48"/>
      <c r="BZ31" s="48"/>
      <c r="CA31" s="40"/>
      <c r="CB31" s="40"/>
      <c r="CC31" s="40"/>
      <c r="CD31" s="40"/>
      <c r="CE31" s="40"/>
      <c r="CF31" s="40"/>
      <c r="CG31" s="48"/>
      <c r="CH31" s="48"/>
      <c r="CI31" s="48"/>
      <c r="CJ31" s="40"/>
      <c r="CK31" s="40"/>
      <c r="CL31" s="40"/>
      <c r="CM31" s="40"/>
      <c r="CN31" s="40"/>
      <c r="CO31" s="40"/>
      <c r="CP31" s="40"/>
      <c r="CQ31" s="40"/>
      <c r="CR31" s="40"/>
      <c r="CS31" s="48"/>
      <c r="CT31" s="48"/>
      <c r="CU31" s="48"/>
      <c r="CV31" s="40"/>
      <c r="CW31" s="40"/>
      <c r="CX31" s="40"/>
      <c r="CY31" s="40"/>
      <c r="CZ31" s="40"/>
      <c r="DA31" s="40"/>
      <c r="DB31" s="48"/>
      <c r="DC31" s="48"/>
      <c r="DD31" s="48"/>
    </row>
    <row r="32" spans="1:108" x14ac:dyDescent="0.25">
      <c r="A32" s="17">
        <v>24</v>
      </c>
      <c r="B32" s="17" t="s">
        <v>42</v>
      </c>
      <c r="C32" s="7" t="s">
        <v>9</v>
      </c>
      <c r="D32" s="28">
        <v>18</v>
      </c>
      <c r="E32" s="28">
        <v>19</v>
      </c>
      <c r="F32" s="28">
        <v>37</v>
      </c>
      <c r="G32" s="28">
        <v>18</v>
      </c>
      <c r="H32" s="28">
        <v>17</v>
      </c>
      <c r="I32" s="28">
        <v>35</v>
      </c>
      <c r="J32" s="28">
        <v>12</v>
      </c>
      <c r="K32" s="28">
        <v>13</v>
      </c>
      <c r="L32" s="28">
        <v>25</v>
      </c>
      <c r="M32" s="47">
        <f t="shared" si="19"/>
        <v>66.666666666666657</v>
      </c>
      <c r="N32" s="47">
        <f t="shared" si="20"/>
        <v>76.470588235294116</v>
      </c>
      <c r="O32" s="47">
        <f t="shared" si="21"/>
        <v>71.428571428571431</v>
      </c>
      <c r="P32" s="28">
        <v>12</v>
      </c>
      <c r="Q32" s="28">
        <v>13</v>
      </c>
      <c r="R32" s="28">
        <v>25</v>
      </c>
      <c r="S32" s="28">
        <v>4</v>
      </c>
      <c r="T32" s="28">
        <v>4</v>
      </c>
      <c r="U32" s="28">
        <v>8</v>
      </c>
      <c r="V32" s="47">
        <f t="shared" si="22"/>
        <v>33.333333333333329</v>
      </c>
      <c r="W32" s="47">
        <f t="shared" si="1"/>
        <v>30.76923076923077</v>
      </c>
      <c r="X32" s="47">
        <f t="shared" si="2"/>
        <v>32</v>
      </c>
      <c r="Y32" s="28">
        <v>7</v>
      </c>
      <c r="Z32" s="28">
        <v>2</v>
      </c>
      <c r="AA32" s="28">
        <v>9</v>
      </c>
      <c r="AB32" s="28">
        <v>7</v>
      </c>
      <c r="AC32" s="28">
        <v>1</v>
      </c>
      <c r="AD32" s="28">
        <v>8</v>
      </c>
      <c r="AE32" s="28">
        <v>3</v>
      </c>
      <c r="AF32" s="28">
        <v>1</v>
      </c>
      <c r="AG32" s="28">
        <v>4</v>
      </c>
      <c r="AH32" s="47">
        <f t="shared" si="23"/>
        <v>42.857142857142854</v>
      </c>
      <c r="AI32" s="47">
        <f t="shared" si="3"/>
        <v>100</v>
      </c>
      <c r="AJ32" s="47">
        <f t="shared" si="4"/>
        <v>50</v>
      </c>
      <c r="AK32" s="28">
        <v>3</v>
      </c>
      <c r="AL32" s="28">
        <v>1</v>
      </c>
      <c r="AM32" s="28">
        <v>4</v>
      </c>
      <c r="AN32" s="28">
        <v>0</v>
      </c>
      <c r="AO32" s="28">
        <v>0</v>
      </c>
      <c r="AP32" s="28">
        <v>0</v>
      </c>
      <c r="AQ32" s="47">
        <f t="shared" ref="AQ32:AQ33" si="83">+AN32/AK32*100</f>
        <v>0</v>
      </c>
      <c r="AR32" s="47">
        <f t="shared" ref="AR32:AR33" si="84">+AO32/AL32*100</f>
        <v>0</v>
      </c>
      <c r="AS32" s="47">
        <f t="shared" ref="AS32:AS33" si="85">+AP32/AM32*100</f>
        <v>0</v>
      </c>
      <c r="AT32" s="28">
        <v>2</v>
      </c>
      <c r="AU32" s="28">
        <v>5</v>
      </c>
      <c r="AV32" s="28">
        <v>7</v>
      </c>
      <c r="AW32" s="28">
        <v>2</v>
      </c>
      <c r="AX32" s="28">
        <v>5</v>
      </c>
      <c r="AY32" s="28">
        <v>7</v>
      </c>
      <c r="AZ32" s="28">
        <v>1</v>
      </c>
      <c r="BA32" s="28">
        <v>2</v>
      </c>
      <c r="BB32" s="28">
        <v>3</v>
      </c>
      <c r="BC32" s="47">
        <f t="shared" si="25"/>
        <v>50</v>
      </c>
      <c r="BD32" s="47">
        <f t="shared" si="7"/>
        <v>40</v>
      </c>
      <c r="BE32" s="47">
        <f t="shared" si="8"/>
        <v>42.857142857142854</v>
      </c>
      <c r="BF32" s="28">
        <v>1</v>
      </c>
      <c r="BG32" s="28">
        <v>2</v>
      </c>
      <c r="BH32" s="28">
        <v>3</v>
      </c>
      <c r="BI32" s="28">
        <v>0</v>
      </c>
      <c r="BJ32" s="28">
        <v>0</v>
      </c>
      <c r="BK32" s="28">
        <v>0</v>
      </c>
      <c r="BL32" s="47">
        <f t="shared" ref="BL32" si="86">+BI32/BF32*100</f>
        <v>0</v>
      </c>
      <c r="BM32" s="47">
        <f t="shared" ref="BM32" si="87">+BJ32/BG32*100</f>
        <v>0</v>
      </c>
      <c r="BN32" s="47">
        <f t="shared" ref="BN32" si="88">+BK32/BH32*100</f>
        <v>0</v>
      </c>
      <c r="BO32" s="28">
        <v>6</v>
      </c>
      <c r="BP32" s="28">
        <v>10</v>
      </c>
      <c r="BQ32" s="28">
        <v>16</v>
      </c>
      <c r="BR32" s="28">
        <v>6</v>
      </c>
      <c r="BS32" s="28">
        <v>9</v>
      </c>
      <c r="BT32" s="28">
        <v>15</v>
      </c>
      <c r="BU32" s="28">
        <v>5</v>
      </c>
      <c r="BV32" s="28">
        <v>9</v>
      </c>
      <c r="BW32" s="28">
        <v>14</v>
      </c>
      <c r="BX32" s="47">
        <f t="shared" si="27"/>
        <v>83.333333333333343</v>
      </c>
      <c r="BY32" s="47">
        <f t="shared" si="11"/>
        <v>100</v>
      </c>
      <c r="BZ32" s="47">
        <f t="shared" si="12"/>
        <v>93.333333333333329</v>
      </c>
      <c r="CA32" s="28">
        <v>5</v>
      </c>
      <c r="CB32" s="28">
        <v>9</v>
      </c>
      <c r="CC32" s="28">
        <v>14</v>
      </c>
      <c r="CD32" s="28">
        <v>2</v>
      </c>
      <c r="CE32" s="28">
        <v>3</v>
      </c>
      <c r="CF32" s="28">
        <v>5</v>
      </c>
      <c r="CG32" s="47">
        <f t="shared" ref="CG32:CG39" si="89">+CD32/CA32*100</f>
        <v>40</v>
      </c>
      <c r="CH32" s="47">
        <f t="shared" ref="CH32:CH39" si="90">+CE32/CB32*100</f>
        <v>33.333333333333329</v>
      </c>
      <c r="CI32" s="47">
        <f t="shared" ref="CI32:CI39" si="91">+CF32/CC32*100</f>
        <v>35.714285714285715</v>
      </c>
      <c r="CJ32" s="28">
        <v>3</v>
      </c>
      <c r="CK32" s="28">
        <v>2</v>
      </c>
      <c r="CL32" s="28">
        <v>5</v>
      </c>
      <c r="CM32" s="28">
        <v>3</v>
      </c>
      <c r="CN32" s="28">
        <v>2</v>
      </c>
      <c r="CO32" s="28">
        <v>5</v>
      </c>
      <c r="CP32" s="28">
        <v>3</v>
      </c>
      <c r="CQ32" s="28">
        <v>1</v>
      </c>
      <c r="CR32" s="28">
        <v>4</v>
      </c>
      <c r="CS32" s="47">
        <f t="shared" si="62"/>
        <v>100</v>
      </c>
      <c r="CT32" s="47">
        <f t="shared" si="15"/>
        <v>50</v>
      </c>
      <c r="CU32" s="47">
        <f t="shared" si="16"/>
        <v>80</v>
      </c>
      <c r="CV32" s="28">
        <v>3</v>
      </c>
      <c r="CW32" s="28">
        <v>1</v>
      </c>
      <c r="CX32" s="28">
        <v>4</v>
      </c>
      <c r="CY32" s="28">
        <v>2</v>
      </c>
      <c r="CZ32" s="28">
        <v>1</v>
      </c>
      <c r="DA32" s="28">
        <v>3</v>
      </c>
      <c r="DB32" s="47">
        <f t="shared" ref="DB32" si="92">+CY32/CV32*100</f>
        <v>66.666666666666657</v>
      </c>
      <c r="DC32" s="47">
        <f t="shared" ref="DC32" si="93">+CZ32/CW32*100</f>
        <v>100</v>
      </c>
      <c r="DD32" s="47">
        <f t="shared" ref="DD32" si="94">+DA32/CX32*100</f>
        <v>75</v>
      </c>
    </row>
    <row r="33" spans="1:108" x14ac:dyDescent="0.25">
      <c r="A33" s="17">
        <v>25</v>
      </c>
      <c r="B33" s="17" t="s">
        <v>43</v>
      </c>
      <c r="C33" s="22" t="s">
        <v>10</v>
      </c>
      <c r="D33" s="28">
        <v>152</v>
      </c>
      <c r="E33" s="28">
        <v>161</v>
      </c>
      <c r="F33" s="28">
        <v>313</v>
      </c>
      <c r="G33" s="28">
        <v>149</v>
      </c>
      <c r="H33" s="28">
        <v>154</v>
      </c>
      <c r="I33" s="28">
        <v>303</v>
      </c>
      <c r="J33" s="28">
        <v>107</v>
      </c>
      <c r="K33" s="28">
        <v>118</v>
      </c>
      <c r="L33" s="28">
        <v>225</v>
      </c>
      <c r="M33" s="47">
        <f t="shared" si="19"/>
        <v>71.812080536912745</v>
      </c>
      <c r="N33" s="47">
        <f t="shared" si="20"/>
        <v>76.623376623376629</v>
      </c>
      <c r="O33" s="47">
        <f t="shared" si="21"/>
        <v>74.257425742574256</v>
      </c>
      <c r="P33" s="28">
        <v>107</v>
      </c>
      <c r="Q33" s="28">
        <v>118</v>
      </c>
      <c r="R33" s="28">
        <v>225</v>
      </c>
      <c r="S33" s="28">
        <v>67</v>
      </c>
      <c r="T33" s="28">
        <v>75</v>
      </c>
      <c r="U33" s="28">
        <v>142</v>
      </c>
      <c r="V33" s="47">
        <f t="shared" si="22"/>
        <v>62.616822429906534</v>
      </c>
      <c r="W33" s="47">
        <f t="shared" si="1"/>
        <v>63.559322033898304</v>
      </c>
      <c r="X33" s="47">
        <f t="shared" si="2"/>
        <v>63.111111111111107</v>
      </c>
      <c r="Y33" s="28">
        <v>44</v>
      </c>
      <c r="Z33" s="28">
        <v>43</v>
      </c>
      <c r="AA33" s="28">
        <v>87</v>
      </c>
      <c r="AB33" s="28">
        <v>43</v>
      </c>
      <c r="AC33" s="28">
        <v>41</v>
      </c>
      <c r="AD33" s="28">
        <v>84</v>
      </c>
      <c r="AE33" s="28">
        <v>20</v>
      </c>
      <c r="AF33" s="28">
        <v>22</v>
      </c>
      <c r="AG33" s="28">
        <v>42</v>
      </c>
      <c r="AH33" s="47">
        <f t="shared" si="23"/>
        <v>46.511627906976742</v>
      </c>
      <c r="AI33" s="47">
        <f t="shared" si="3"/>
        <v>53.658536585365859</v>
      </c>
      <c r="AJ33" s="47">
        <f t="shared" si="4"/>
        <v>50</v>
      </c>
      <c r="AK33" s="28">
        <v>20</v>
      </c>
      <c r="AL33" s="28">
        <v>22</v>
      </c>
      <c r="AM33" s="28">
        <v>42</v>
      </c>
      <c r="AN33" s="28">
        <v>7</v>
      </c>
      <c r="AO33" s="28">
        <v>4</v>
      </c>
      <c r="AP33" s="28">
        <v>11</v>
      </c>
      <c r="AQ33" s="47">
        <f t="shared" si="83"/>
        <v>35</v>
      </c>
      <c r="AR33" s="47">
        <f t="shared" si="84"/>
        <v>18.181818181818183</v>
      </c>
      <c r="AS33" s="47">
        <f t="shared" si="85"/>
        <v>26.190476190476193</v>
      </c>
      <c r="AT33" s="40"/>
      <c r="AU33" s="40"/>
      <c r="AV33" s="40"/>
      <c r="AW33" s="40"/>
      <c r="AX33" s="40"/>
      <c r="AY33" s="40"/>
      <c r="AZ33" s="40"/>
      <c r="BA33" s="40"/>
      <c r="BB33" s="40"/>
      <c r="BC33" s="48"/>
      <c r="BD33" s="48"/>
      <c r="BE33" s="48"/>
      <c r="BF33" s="40"/>
      <c r="BG33" s="40"/>
      <c r="BH33" s="40"/>
      <c r="BI33" s="40"/>
      <c r="BJ33" s="40"/>
      <c r="BK33" s="40"/>
      <c r="BL33" s="48"/>
      <c r="BM33" s="48"/>
      <c r="BN33" s="48"/>
      <c r="BO33" s="28">
        <v>108</v>
      </c>
      <c r="BP33" s="28">
        <v>118</v>
      </c>
      <c r="BQ33" s="28">
        <v>226</v>
      </c>
      <c r="BR33" s="28">
        <v>106</v>
      </c>
      <c r="BS33" s="28">
        <v>113</v>
      </c>
      <c r="BT33" s="28">
        <v>219</v>
      </c>
      <c r="BU33" s="28">
        <v>87</v>
      </c>
      <c r="BV33" s="28">
        <v>96</v>
      </c>
      <c r="BW33" s="28">
        <v>183</v>
      </c>
      <c r="BX33" s="47">
        <f t="shared" si="27"/>
        <v>82.075471698113205</v>
      </c>
      <c r="BY33" s="47">
        <f t="shared" si="11"/>
        <v>84.955752212389385</v>
      </c>
      <c r="BZ33" s="47">
        <f t="shared" si="12"/>
        <v>83.561643835616437</v>
      </c>
      <c r="CA33" s="28">
        <v>87</v>
      </c>
      <c r="CB33" s="28">
        <v>96</v>
      </c>
      <c r="CC33" s="28">
        <v>183</v>
      </c>
      <c r="CD33" s="28">
        <v>60</v>
      </c>
      <c r="CE33" s="28">
        <v>71</v>
      </c>
      <c r="CF33" s="28">
        <v>131</v>
      </c>
      <c r="CG33" s="47">
        <f t="shared" si="89"/>
        <v>68.965517241379317</v>
      </c>
      <c r="CH33" s="47">
        <f t="shared" si="90"/>
        <v>73.958333333333343</v>
      </c>
      <c r="CI33" s="47">
        <f t="shared" si="91"/>
        <v>71.58469945355192</v>
      </c>
      <c r="CJ33" s="40"/>
      <c r="CK33" s="40"/>
      <c r="CL33" s="40"/>
      <c r="CM33" s="40"/>
      <c r="CN33" s="40"/>
      <c r="CO33" s="40"/>
      <c r="CP33" s="40"/>
      <c r="CQ33" s="40"/>
      <c r="CR33" s="40"/>
      <c r="CS33" s="48"/>
      <c r="CT33" s="48"/>
      <c r="CU33" s="48"/>
      <c r="CV33" s="40"/>
      <c r="CW33" s="40"/>
      <c r="CX33" s="40"/>
      <c r="CY33" s="40"/>
      <c r="CZ33" s="40"/>
      <c r="DA33" s="40"/>
      <c r="DB33" s="48"/>
      <c r="DC33" s="48"/>
      <c r="DD33" s="48"/>
    </row>
    <row r="34" spans="1:108" s="6" customFormat="1" ht="28.5" x14ac:dyDescent="0.25">
      <c r="A34" s="17">
        <v>26</v>
      </c>
      <c r="B34" s="17" t="s">
        <v>51</v>
      </c>
      <c r="C34" s="7" t="s">
        <v>21</v>
      </c>
      <c r="D34" s="28">
        <v>40</v>
      </c>
      <c r="E34" s="28">
        <v>52</v>
      </c>
      <c r="F34" s="28">
        <v>92</v>
      </c>
      <c r="G34" s="28">
        <v>33</v>
      </c>
      <c r="H34" s="28">
        <v>47</v>
      </c>
      <c r="I34" s="28">
        <v>80</v>
      </c>
      <c r="J34" s="28">
        <v>27</v>
      </c>
      <c r="K34" s="28">
        <v>42</v>
      </c>
      <c r="L34" s="28">
        <v>69</v>
      </c>
      <c r="M34" s="47">
        <f t="shared" si="19"/>
        <v>81.818181818181827</v>
      </c>
      <c r="N34" s="47">
        <f t="shared" si="20"/>
        <v>89.361702127659569</v>
      </c>
      <c r="O34" s="47">
        <f t="shared" si="21"/>
        <v>86.25</v>
      </c>
      <c r="P34" s="28">
        <v>27</v>
      </c>
      <c r="Q34" s="28">
        <v>42</v>
      </c>
      <c r="R34" s="28">
        <v>69</v>
      </c>
      <c r="S34" s="28">
        <v>4</v>
      </c>
      <c r="T34" s="28">
        <v>9</v>
      </c>
      <c r="U34" s="28">
        <v>13</v>
      </c>
      <c r="V34" s="47">
        <f t="shared" si="22"/>
        <v>14.814814814814813</v>
      </c>
      <c r="W34" s="47">
        <f t="shared" si="1"/>
        <v>21.428571428571427</v>
      </c>
      <c r="X34" s="47">
        <f t="shared" si="2"/>
        <v>18.840579710144929</v>
      </c>
      <c r="Y34" s="40"/>
      <c r="Z34" s="40"/>
      <c r="AA34" s="40"/>
      <c r="AB34" s="40"/>
      <c r="AC34" s="40"/>
      <c r="AD34" s="40"/>
      <c r="AE34" s="40"/>
      <c r="AF34" s="40"/>
      <c r="AG34" s="40"/>
      <c r="AH34" s="48"/>
      <c r="AI34" s="48"/>
      <c r="AJ34" s="48"/>
      <c r="AK34" s="40"/>
      <c r="AL34" s="40"/>
      <c r="AM34" s="40"/>
      <c r="AN34" s="40"/>
      <c r="AO34" s="40"/>
      <c r="AP34" s="40"/>
      <c r="AQ34" s="48"/>
      <c r="AR34" s="48"/>
      <c r="AS34" s="48"/>
      <c r="AT34" s="40"/>
      <c r="AU34" s="40"/>
      <c r="AV34" s="40"/>
      <c r="AW34" s="40"/>
      <c r="AX34" s="40"/>
      <c r="AY34" s="40"/>
      <c r="AZ34" s="40"/>
      <c r="BA34" s="40"/>
      <c r="BB34" s="40"/>
      <c r="BC34" s="48"/>
      <c r="BD34" s="48"/>
      <c r="BE34" s="48"/>
      <c r="BF34" s="40"/>
      <c r="BG34" s="40"/>
      <c r="BH34" s="40"/>
      <c r="BI34" s="40"/>
      <c r="BJ34" s="40"/>
      <c r="BK34" s="40"/>
      <c r="BL34" s="48"/>
      <c r="BM34" s="48"/>
      <c r="BN34" s="48"/>
      <c r="BO34" s="28">
        <v>40</v>
      </c>
      <c r="BP34" s="28">
        <v>52</v>
      </c>
      <c r="BQ34" s="28">
        <v>92</v>
      </c>
      <c r="BR34" s="28">
        <v>33</v>
      </c>
      <c r="BS34" s="28">
        <v>47</v>
      </c>
      <c r="BT34" s="28">
        <v>80</v>
      </c>
      <c r="BU34" s="28">
        <v>27</v>
      </c>
      <c r="BV34" s="28">
        <v>42</v>
      </c>
      <c r="BW34" s="28">
        <v>69</v>
      </c>
      <c r="BX34" s="47">
        <f t="shared" si="27"/>
        <v>81.818181818181827</v>
      </c>
      <c r="BY34" s="47">
        <f t="shared" si="11"/>
        <v>89.361702127659569</v>
      </c>
      <c r="BZ34" s="47">
        <f t="shared" si="12"/>
        <v>86.25</v>
      </c>
      <c r="CA34" s="28">
        <v>27</v>
      </c>
      <c r="CB34" s="28">
        <v>42</v>
      </c>
      <c r="CC34" s="28">
        <v>69</v>
      </c>
      <c r="CD34" s="28">
        <v>4</v>
      </c>
      <c r="CE34" s="28">
        <v>9</v>
      </c>
      <c r="CF34" s="28">
        <v>13</v>
      </c>
      <c r="CG34" s="47">
        <f t="shared" si="89"/>
        <v>14.814814814814813</v>
      </c>
      <c r="CH34" s="47">
        <f t="shared" si="90"/>
        <v>21.428571428571427</v>
      </c>
      <c r="CI34" s="47">
        <f t="shared" si="91"/>
        <v>18.840579710144929</v>
      </c>
      <c r="CJ34" s="40"/>
      <c r="CK34" s="40"/>
      <c r="CL34" s="40"/>
      <c r="CM34" s="40"/>
      <c r="CN34" s="40"/>
      <c r="CO34" s="40"/>
      <c r="CP34" s="40"/>
      <c r="CQ34" s="40"/>
      <c r="CR34" s="40"/>
      <c r="CS34" s="48"/>
      <c r="CT34" s="48"/>
      <c r="CU34" s="48"/>
      <c r="CV34" s="40"/>
      <c r="CW34" s="40"/>
      <c r="CX34" s="40"/>
      <c r="CY34" s="40"/>
      <c r="CZ34" s="40"/>
      <c r="DA34" s="40"/>
      <c r="DB34" s="48"/>
      <c r="DC34" s="48"/>
      <c r="DD34" s="48"/>
    </row>
    <row r="35" spans="1:108" s="1" customFormat="1" ht="28.5" x14ac:dyDescent="0.25">
      <c r="A35" s="17">
        <v>27</v>
      </c>
      <c r="B35" s="17" t="s">
        <v>44</v>
      </c>
      <c r="C35" s="7" t="s">
        <v>92</v>
      </c>
      <c r="D35" s="28">
        <v>51898</v>
      </c>
      <c r="E35" s="28">
        <v>52283</v>
      </c>
      <c r="F35" s="28">
        <v>104181</v>
      </c>
      <c r="G35" s="28">
        <v>50023</v>
      </c>
      <c r="H35" s="28">
        <v>50882</v>
      </c>
      <c r="I35" s="28">
        <v>100905</v>
      </c>
      <c r="J35" s="28">
        <v>48186</v>
      </c>
      <c r="K35" s="28">
        <v>49518</v>
      </c>
      <c r="L35" s="28">
        <v>97704</v>
      </c>
      <c r="M35" s="47">
        <f t="shared" si="19"/>
        <v>96.32768926293906</v>
      </c>
      <c r="N35" s="47">
        <f t="shared" si="20"/>
        <v>97.319287763845765</v>
      </c>
      <c r="O35" s="47">
        <f t="shared" si="21"/>
        <v>96.82770923145533</v>
      </c>
      <c r="P35" s="28">
        <v>48186</v>
      </c>
      <c r="Q35" s="28">
        <v>49518</v>
      </c>
      <c r="R35" s="28">
        <v>97704</v>
      </c>
      <c r="S35" s="28">
        <v>15710</v>
      </c>
      <c r="T35" s="28">
        <v>18426</v>
      </c>
      <c r="U35" s="28">
        <v>34136</v>
      </c>
      <c r="V35" s="47">
        <f t="shared" si="22"/>
        <v>32.602830697713031</v>
      </c>
      <c r="W35" s="47">
        <f t="shared" si="1"/>
        <v>37.210711256512788</v>
      </c>
      <c r="X35" s="47">
        <f t="shared" si="2"/>
        <v>34.938180627200524</v>
      </c>
      <c r="Y35" s="28">
        <v>33728</v>
      </c>
      <c r="Z35" s="28">
        <v>33633</v>
      </c>
      <c r="AA35" s="28">
        <v>67361</v>
      </c>
      <c r="AB35" s="28">
        <v>32475</v>
      </c>
      <c r="AC35" s="28">
        <v>32816</v>
      </c>
      <c r="AD35" s="28">
        <v>65291</v>
      </c>
      <c r="AE35" s="28">
        <v>31235</v>
      </c>
      <c r="AF35" s="28">
        <v>31933</v>
      </c>
      <c r="AG35" s="28">
        <v>63168</v>
      </c>
      <c r="AH35" s="47">
        <f t="shared" si="23"/>
        <v>96.181678214010773</v>
      </c>
      <c r="AI35" s="47">
        <f t="shared" si="3"/>
        <v>97.309239395416867</v>
      </c>
      <c r="AJ35" s="47">
        <f t="shared" si="4"/>
        <v>96.74840330213965</v>
      </c>
      <c r="AK35" s="28">
        <v>31235</v>
      </c>
      <c r="AL35" s="28">
        <v>31933</v>
      </c>
      <c r="AM35" s="28">
        <v>63168</v>
      </c>
      <c r="AN35" s="28">
        <v>9654</v>
      </c>
      <c r="AO35" s="28">
        <v>11656</v>
      </c>
      <c r="AP35" s="28">
        <v>21310</v>
      </c>
      <c r="AQ35" s="47">
        <f t="shared" ref="AQ35:AQ37" si="95">+AN35/AK35*100</f>
        <v>30.907635665119258</v>
      </c>
      <c r="AR35" s="47">
        <f t="shared" ref="AR35:AR37" si="96">+AO35/AL35*100</f>
        <v>36.501424858297057</v>
      </c>
      <c r="AS35" s="47">
        <f t="shared" ref="AS35:AS37" si="97">+AP35/AM35*100</f>
        <v>33.735435663627158</v>
      </c>
      <c r="AT35" s="28">
        <v>16119</v>
      </c>
      <c r="AU35" s="28">
        <v>16771</v>
      </c>
      <c r="AV35" s="28">
        <v>32890</v>
      </c>
      <c r="AW35" s="28">
        <v>15571</v>
      </c>
      <c r="AX35" s="28">
        <v>16322</v>
      </c>
      <c r="AY35" s="28">
        <v>31893</v>
      </c>
      <c r="AZ35" s="28">
        <v>15034</v>
      </c>
      <c r="BA35" s="28">
        <v>15910</v>
      </c>
      <c r="BB35" s="28">
        <v>30944</v>
      </c>
      <c r="BC35" s="47">
        <f t="shared" si="25"/>
        <v>96.551281227923695</v>
      </c>
      <c r="BD35" s="47">
        <f t="shared" si="7"/>
        <v>97.475799534370793</v>
      </c>
      <c r="BE35" s="47">
        <f t="shared" si="8"/>
        <v>97.024425422506511</v>
      </c>
      <c r="BF35" s="28">
        <v>15034</v>
      </c>
      <c r="BG35" s="28">
        <v>15910</v>
      </c>
      <c r="BH35" s="28">
        <v>30944</v>
      </c>
      <c r="BI35" s="28">
        <v>4914</v>
      </c>
      <c r="BJ35" s="28">
        <v>5758</v>
      </c>
      <c r="BK35" s="28">
        <v>10672</v>
      </c>
      <c r="BL35" s="47">
        <f t="shared" ref="BL35" si="98">+BI35/BF35*100</f>
        <v>32.685911932951974</v>
      </c>
      <c r="BM35" s="47">
        <f t="shared" ref="BM35" si="99">+BJ35/BG35*100</f>
        <v>36.19107479572596</v>
      </c>
      <c r="BN35" s="47">
        <f t="shared" ref="BN35" si="100">+BK35/BH35*100</f>
        <v>34.488107549120997</v>
      </c>
      <c r="BO35" s="28">
        <v>2051</v>
      </c>
      <c r="BP35" s="28">
        <v>1879</v>
      </c>
      <c r="BQ35" s="28">
        <v>3930</v>
      </c>
      <c r="BR35" s="28">
        <v>1977</v>
      </c>
      <c r="BS35" s="28">
        <v>1744</v>
      </c>
      <c r="BT35" s="28">
        <v>3721</v>
      </c>
      <c r="BU35" s="28">
        <v>1917</v>
      </c>
      <c r="BV35" s="28">
        <v>1675</v>
      </c>
      <c r="BW35" s="28">
        <v>3592</v>
      </c>
      <c r="BX35" s="47">
        <f t="shared" si="27"/>
        <v>96.965098634294392</v>
      </c>
      <c r="BY35" s="47">
        <f t="shared" si="11"/>
        <v>96.043577981651367</v>
      </c>
      <c r="BZ35" s="47">
        <f t="shared" si="12"/>
        <v>96.533190002687448</v>
      </c>
      <c r="CA35" s="28">
        <v>1917</v>
      </c>
      <c r="CB35" s="28">
        <v>1675</v>
      </c>
      <c r="CC35" s="28">
        <v>3592</v>
      </c>
      <c r="CD35" s="28">
        <v>1142</v>
      </c>
      <c r="CE35" s="28">
        <v>1012</v>
      </c>
      <c r="CF35" s="28">
        <v>2154</v>
      </c>
      <c r="CG35" s="47">
        <f t="shared" si="89"/>
        <v>59.57224830464267</v>
      </c>
      <c r="CH35" s="47">
        <f t="shared" si="90"/>
        <v>60.417910447761194</v>
      </c>
      <c r="CI35" s="47">
        <f t="shared" si="91"/>
        <v>59.966592427616931</v>
      </c>
      <c r="CJ35" s="40"/>
      <c r="CK35" s="40"/>
      <c r="CL35" s="40"/>
      <c r="CM35" s="40"/>
      <c r="CN35" s="40"/>
      <c r="CO35" s="40"/>
      <c r="CP35" s="40"/>
      <c r="CQ35" s="40"/>
      <c r="CR35" s="40"/>
      <c r="CS35" s="48"/>
      <c r="CT35" s="48"/>
      <c r="CU35" s="48"/>
      <c r="CV35" s="40"/>
      <c r="CW35" s="40"/>
      <c r="CX35" s="40"/>
      <c r="CY35" s="40"/>
      <c r="CZ35" s="40"/>
      <c r="DA35" s="40"/>
      <c r="DB35" s="48"/>
      <c r="DC35" s="48"/>
      <c r="DD35" s="48"/>
    </row>
    <row r="36" spans="1:108" s="1" customFormat="1" x14ac:dyDescent="0.25">
      <c r="A36" s="17">
        <v>28</v>
      </c>
      <c r="B36" s="17" t="s">
        <v>45</v>
      </c>
      <c r="C36" s="7" t="s">
        <v>65</v>
      </c>
      <c r="D36" s="22">
        <v>71885</v>
      </c>
      <c r="E36" s="22">
        <v>65056</v>
      </c>
      <c r="F36" s="22">
        <v>136941</v>
      </c>
      <c r="G36" s="76">
        <v>70470</v>
      </c>
      <c r="H36" s="76">
        <v>64189</v>
      </c>
      <c r="I36" s="20">
        <v>134659</v>
      </c>
      <c r="J36" s="76">
        <v>66919</v>
      </c>
      <c r="K36" s="76">
        <v>62711</v>
      </c>
      <c r="L36" s="20">
        <v>129630</v>
      </c>
      <c r="M36" s="47">
        <f t="shared" ref="M36" si="101">+J36/G36*100</f>
        <v>94.960976301972465</v>
      </c>
      <c r="N36" s="47">
        <f t="shared" ref="N36" si="102">+K36/H36*100</f>
        <v>97.697424792409919</v>
      </c>
      <c r="O36" s="47">
        <f t="shared" ref="O36" si="103">+L36/I36*100</f>
        <v>96.265381444983262</v>
      </c>
      <c r="P36" s="76">
        <v>66919</v>
      </c>
      <c r="Q36" s="76">
        <v>62711</v>
      </c>
      <c r="R36" s="20">
        <v>129630</v>
      </c>
      <c r="S36" s="20">
        <v>34700</v>
      </c>
      <c r="T36" s="19">
        <v>46598</v>
      </c>
      <c r="U36" s="19">
        <v>81298</v>
      </c>
      <c r="V36" s="47">
        <f t="shared" ref="V36" si="104">+S36/P36*100</f>
        <v>51.853733618254907</v>
      </c>
      <c r="W36" s="47">
        <f t="shared" ref="W36" si="105">+T36/Q36*100</f>
        <v>74.305943135972953</v>
      </c>
      <c r="X36" s="47">
        <f t="shared" ref="X36" si="106">+U36/R36*100</f>
        <v>62.715420813083391</v>
      </c>
      <c r="Y36" s="22">
        <v>56715</v>
      </c>
      <c r="Z36" s="22">
        <v>54009</v>
      </c>
      <c r="AA36" s="22">
        <v>110724</v>
      </c>
      <c r="AB36" s="76">
        <v>55930</v>
      </c>
      <c r="AC36" s="76">
        <v>53375</v>
      </c>
      <c r="AD36" s="20">
        <v>109305</v>
      </c>
      <c r="AE36" s="76">
        <v>53645</v>
      </c>
      <c r="AF36" s="76">
        <v>52317</v>
      </c>
      <c r="AG36" s="20">
        <v>105962</v>
      </c>
      <c r="AH36" s="47">
        <f t="shared" ref="AH36" si="107">+AE36/AB36*100</f>
        <v>95.914536027176837</v>
      </c>
      <c r="AI36" s="47">
        <f t="shared" ref="AI36" si="108">+AF36/AC36*100</f>
        <v>98.017798594847775</v>
      </c>
      <c r="AJ36" s="47">
        <f t="shared" ref="AJ36" si="109">+AG36/AD36*100</f>
        <v>96.941585471844832</v>
      </c>
      <c r="AK36" s="76">
        <v>53645</v>
      </c>
      <c r="AL36" s="76">
        <v>52317</v>
      </c>
      <c r="AM36" s="20">
        <v>105962</v>
      </c>
      <c r="AN36" s="20">
        <v>27622</v>
      </c>
      <c r="AO36" s="19">
        <v>38979</v>
      </c>
      <c r="AP36" s="19">
        <v>66601</v>
      </c>
      <c r="AQ36" s="47">
        <f t="shared" ref="AQ36" si="110">+AN36/AK36*100</f>
        <v>51.4903532482058</v>
      </c>
      <c r="AR36" s="47">
        <f t="shared" ref="AR36" si="111">+AO36/AL36*100</f>
        <v>74.505418888697747</v>
      </c>
      <c r="AS36" s="47">
        <f t="shared" ref="AS36" si="112">+AP36/AM36*100</f>
        <v>62.853664521243466</v>
      </c>
      <c r="AT36" s="22">
        <v>4508</v>
      </c>
      <c r="AU36" s="22">
        <v>3552</v>
      </c>
      <c r="AV36" s="22">
        <v>8060</v>
      </c>
      <c r="AW36" s="76">
        <v>4396</v>
      </c>
      <c r="AX36" s="76">
        <v>3481</v>
      </c>
      <c r="AY36" s="20">
        <v>7877</v>
      </c>
      <c r="AZ36" s="76">
        <v>3894</v>
      </c>
      <c r="BA36" s="76">
        <v>3290</v>
      </c>
      <c r="BB36" s="20">
        <v>7184</v>
      </c>
      <c r="BC36" s="47">
        <f t="shared" ref="BC36" si="113">+AZ36/AW36*100</f>
        <v>88.580527752502263</v>
      </c>
      <c r="BD36" s="47">
        <f t="shared" ref="BD36" si="114">+BA36/AX36*100</f>
        <v>94.513070956621661</v>
      </c>
      <c r="BE36" s="47">
        <f t="shared" ref="BE36" si="115">+BB36/AY36*100</f>
        <v>91.202234353180145</v>
      </c>
      <c r="BF36" s="76">
        <v>3894</v>
      </c>
      <c r="BG36" s="76">
        <v>3290</v>
      </c>
      <c r="BH36" s="20">
        <v>7184</v>
      </c>
      <c r="BI36" s="20">
        <v>1312</v>
      </c>
      <c r="BJ36" s="19">
        <v>1873</v>
      </c>
      <c r="BK36" s="19">
        <v>3185</v>
      </c>
      <c r="BL36" s="47">
        <f t="shared" ref="BL36" si="116">+BI36/BF36*100</f>
        <v>33.692860811504879</v>
      </c>
      <c r="BM36" s="47">
        <f t="shared" ref="BM36" si="117">+BJ36/BG36*100</f>
        <v>56.930091185410333</v>
      </c>
      <c r="BN36" s="47">
        <f t="shared" ref="BN36" si="118">+BK36/BH36*100</f>
        <v>44.334632516703785</v>
      </c>
      <c r="BO36" s="22">
        <v>10070</v>
      </c>
      <c r="BP36" s="22">
        <v>7074</v>
      </c>
      <c r="BQ36" s="22">
        <v>17144</v>
      </c>
      <c r="BR36" s="76">
        <v>9608</v>
      </c>
      <c r="BS36" s="76">
        <v>6951</v>
      </c>
      <c r="BT36" s="20">
        <v>16559</v>
      </c>
      <c r="BU36" s="76">
        <v>8976</v>
      </c>
      <c r="BV36" s="76">
        <v>6773</v>
      </c>
      <c r="BW36" s="20">
        <v>15749</v>
      </c>
      <c r="BX36" s="47">
        <f t="shared" ref="BX36" si="119">+BU36/BR36*100</f>
        <v>93.422148209825153</v>
      </c>
      <c r="BY36" s="47">
        <f t="shared" ref="BY36" si="120">+BV36/BS36*100</f>
        <v>97.439217378794424</v>
      </c>
      <c r="BZ36" s="47">
        <f t="shared" ref="BZ36" si="121">+BW36/BT36*100</f>
        <v>95.108400265716526</v>
      </c>
      <c r="CA36" s="76">
        <v>8976</v>
      </c>
      <c r="CB36" s="76">
        <v>6773</v>
      </c>
      <c r="CC36" s="20">
        <v>15749</v>
      </c>
      <c r="CD36" s="20">
        <v>5638</v>
      </c>
      <c r="CE36" s="19">
        <v>5555</v>
      </c>
      <c r="CF36" s="19">
        <v>11193</v>
      </c>
      <c r="CG36" s="47">
        <f t="shared" ref="CG36" si="122">+CD36/CA36*100</f>
        <v>62.81194295900179</v>
      </c>
      <c r="CH36" s="47">
        <f t="shared" ref="CH36" si="123">+CE36/CB36*100</f>
        <v>82.016831536985094</v>
      </c>
      <c r="CI36" s="47">
        <f t="shared" ref="CI36" si="124">+CF36/CC36*100</f>
        <v>71.071179122483969</v>
      </c>
      <c r="CJ36" s="22">
        <v>592</v>
      </c>
      <c r="CK36" s="22">
        <v>421</v>
      </c>
      <c r="CL36" s="22">
        <v>1013</v>
      </c>
      <c r="CM36" s="76">
        <v>536</v>
      </c>
      <c r="CN36" s="76">
        <v>382</v>
      </c>
      <c r="CO36" s="20">
        <v>918</v>
      </c>
      <c r="CP36" s="76">
        <v>404</v>
      </c>
      <c r="CQ36" s="76">
        <v>331</v>
      </c>
      <c r="CR36" s="20">
        <v>735</v>
      </c>
      <c r="CS36" s="47">
        <f t="shared" ref="CS36" si="125">+CP36/CM36*100</f>
        <v>75.373134328358205</v>
      </c>
      <c r="CT36" s="47">
        <f t="shared" ref="CT36" si="126">+CQ36/CN36*100</f>
        <v>86.649214659685867</v>
      </c>
      <c r="CU36" s="47">
        <f t="shared" ref="CU36" si="127">+CR36/CO36*100</f>
        <v>80.06535947712419</v>
      </c>
      <c r="CV36" s="76">
        <v>404</v>
      </c>
      <c r="CW36" s="76">
        <v>331</v>
      </c>
      <c r="CX36" s="20">
        <v>735</v>
      </c>
      <c r="CY36" s="20">
        <v>128</v>
      </c>
      <c r="CZ36" s="19">
        <v>191</v>
      </c>
      <c r="DA36" s="19">
        <v>319</v>
      </c>
      <c r="DB36" s="47">
        <f t="shared" ref="DB36" si="128">+CY36/CV36*100</f>
        <v>31.683168316831683</v>
      </c>
      <c r="DC36" s="47">
        <f t="shared" ref="DC36" si="129">+CZ36/CW36*100</f>
        <v>57.703927492447129</v>
      </c>
      <c r="DD36" s="47">
        <f t="shared" ref="DD36" si="130">+DA36/CX36*100</f>
        <v>43.401360544217688</v>
      </c>
    </row>
    <row r="37" spans="1:108" ht="28.5" x14ac:dyDescent="0.25">
      <c r="A37" s="17">
        <v>29</v>
      </c>
      <c r="B37" s="88" t="s">
        <v>27</v>
      </c>
      <c r="C37" s="7" t="s">
        <v>64</v>
      </c>
      <c r="D37" s="28">
        <v>112345</v>
      </c>
      <c r="E37" s="28">
        <v>98202</v>
      </c>
      <c r="F37" s="28">
        <f>SUM(D37:E37)</f>
        <v>210547</v>
      </c>
      <c r="G37" s="28">
        <v>108406</v>
      </c>
      <c r="H37" s="28">
        <v>96132</v>
      </c>
      <c r="I37" s="28">
        <f>SUM(G37:H37)</f>
        <v>204538</v>
      </c>
      <c r="J37" s="28">
        <v>94681</v>
      </c>
      <c r="K37" s="28">
        <v>85086</v>
      </c>
      <c r="L37" s="28">
        <f>SUM(J37:K37)</f>
        <v>179767</v>
      </c>
      <c r="M37" s="47">
        <f t="shared" si="19"/>
        <v>87.339261664483516</v>
      </c>
      <c r="N37" s="47">
        <f t="shared" si="20"/>
        <v>88.509549369616778</v>
      </c>
      <c r="O37" s="47">
        <f t="shared" si="21"/>
        <v>87.88929196530718</v>
      </c>
      <c r="P37" s="28">
        <v>94681</v>
      </c>
      <c r="Q37" s="28">
        <v>85086</v>
      </c>
      <c r="R37" s="28">
        <f>SUM(P37:Q37)</f>
        <v>179767</v>
      </c>
      <c r="S37" s="28">
        <v>32633</v>
      </c>
      <c r="T37" s="28">
        <v>33798</v>
      </c>
      <c r="U37" s="28">
        <f>SUM(S37:T37)</f>
        <v>66431</v>
      </c>
      <c r="V37" s="47">
        <f t="shared" si="22"/>
        <v>34.4662603901522</v>
      </c>
      <c r="W37" s="47">
        <f t="shared" si="1"/>
        <v>39.722163458148223</v>
      </c>
      <c r="X37" s="47">
        <f t="shared" si="2"/>
        <v>36.953945941134911</v>
      </c>
      <c r="Y37" s="28">
        <v>74139</v>
      </c>
      <c r="Z37" s="28">
        <v>76555</v>
      </c>
      <c r="AA37" s="28">
        <f>SUM(Y37:Z37)</f>
        <v>150694</v>
      </c>
      <c r="AB37" s="28">
        <v>71248</v>
      </c>
      <c r="AC37" s="28">
        <v>74871</v>
      </c>
      <c r="AD37" s="28">
        <f>SUM(AB37:AC37)</f>
        <v>146119</v>
      </c>
      <c r="AE37" s="28">
        <v>61957</v>
      </c>
      <c r="AF37" s="28">
        <v>65664</v>
      </c>
      <c r="AG37" s="28">
        <f>SUM(AE37:AF37)</f>
        <v>127621</v>
      </c>
      <c r="AH37" s="47">
        <f t="shared" si="23"/>
        <v>86.959633954637326</v>
      </c>
      <c r="AI37" s="47">
        <f t="shared" si="3"/>
        <v>87.702848900108194</v>
      </c>
      <c r="AJ37" s="47">
        <f t="shared" si="4"/>
        <v>87.340455382256934</v>
      </c>
      <c r="AK37" s="28">
        <v>61957</v>
      </c>
      <c r="AL37" s="28">
        <v>65664</v>
      </c>
      <c r="AM37" s="28">
        <f>SUM(AK37:AL37)</f>
        <v>127621</v>
      </c>
      <c r="AN37" s="28">
        <v>17121</v>
      </c>
      <c r="AO37" s="28">
        <v>22299</v>
      </c>
      <c r="AP37" s="28">
        <f>SUM(AN37:AO37)</f>
        <v>39420</v>
      </c>
      <c r="AQ37" s="47">
        <f t="shared" si="95"/>
        <v>27.63368142421357</v>
      </c>
      <c r="AR37" s="47">
        <f t="shared" si="96"/>
        <v>33.959247076023388</v>
      </c>
      <c r="AS37" s="47">
        <f t="shared" si="97"/>
        <v>30.888333424749849</v>
      </c>
      <c r="AT37" s="40"/>
      <c r="AU37" s="40"/>
      <c r="AV37" s="40"/>
      <c r="AW37" s="40"/>
      <c r="AX37" s="40"/>
      <c r="AY37" s="40"/>
      <c r="AZ37" s="40"/>
      <c r="BA37" s="40"/>
      <c r="BB37" s="40"/>
      <c r="BC37" s="48"/>
      <c r="BD37" s="48"/>
      <c r="BE37" s="48"/>
      <c r="BF37" s="40"/>
      <c r="BG37" s="40"/>
      <c r="BH37" s="40"/>
      <c r="BI37" s="40"/>
      <c r="BJ37" s="40"/>
      <c r="BK37" s="40"/>
      <c r="BL37" s="48"/>
      <c r="BM37" s="48"/>
      <c r="BN37" s="48"/>
      <c r="BO37" s="28">
        <v>37959</v>
      </c>
      <c r="BP37" s="28">
        <v>21509</v>
      </c>
      <c r="BQ37" s="28">
        <f>SUM(BO37:BP37)</f>
        <v>59468</v>
      </c>
      <c r="BR37" s="28">
        <v>36949</v>
      </c>
      <c r="BS37" s="28">
        <v>21141</v>
      </c>
      <c r="BT37" s="28">
        <f>SUM(BR37:BS37)</f>
        <v>58090</v>
      </c>
      <c r="BU37" s="28">
        <v>32681</v>
      </c>
      <c r="BV37" s="28">
        <v>19400</v>
      </c>
      <c r="BW37" s="28">
        <f>SUM(BU37:BV37)</f>
        <v>52081</v>
      </c>
      <c r="BX37" s="47">
        <f t="shared" si="27"/>
        <v>88.44894313783864</v>
      </c>
      <c r="BY37" s="47">
        <f t="shared" si="11"/>
        <v>91.76481717988743</v>
      </c>
      <c r="BZ37" s="47">
        <f t="shared" si="12"/>
        <v>89.655706662076085</v>
      </c>
      <c r="CA37" s="28">
        <v>32681</v>
      </c>
      <c r="CB37" s="28">
        <v>19400</v>
      </c>
      <c r="CC37" s="28">
        <f>SUM(CA37:CB37)</f>
        <v>52081</v>
      </c>
      <c r="CD37" s="28">
        <v>15507</v>
      </c>
      <c r="CE37" s="28">
        <v>11497</v>
      </c>
      <c r="CF37" s="28">
        <f>SUM(CD37:CE37)</f>
        <v>27004</v>
      </c>
      <c r="CG37" s="47">
        <f t="shared" si="89"/>
        <v>47.449588445885986</v>
      </c>
      <c r="CH37" s="47">
        <f t="shared" si="90"/>
        <v>59.262886597938149</v>
      </c>
      <c r="CI37" s="47">
        <f t="shared" si="91"/>
        <v>51.850002880129033</v>
      </c>
      <c r="CJ37" s="28">
        <v>247</v>
      </c>
      <c r="CK37" s="28">
        <v>138</v>
      </c>
      <c r="CL37" s="28">
        <f>SUM(CJ37:CK37)</f>
        <v>385</v>
      </c>
      <c r="CM37" s="28">
        <v>209</v>
      </c>
      <c r="CN37" s="28">
        <v>120</v>
      </c>
      <c r="CO37" s="28">
        <f>SUM(CM37:CN37)</f>
        <v>329</v>
      </c>
      <c r="CP37" s="28">
        <v>43</v>
      </c>
      <c r="CQ37" s="28">
        <v>22</v>
      </c>
      <c r="CR37" s="28">
        <f>SUM(CP37:CQ37)</f>
        <v>65</v>
      </c>
      <c r="CS37" s="47">
        <f t="shared" si="62"/>
        <v>20.574162679425836</v>
      </c>
      <c r="CT37" s="47">
        <f t="shared" si="15"/>
        <v>18.333333333333332</v>
      </c>
      <c r="CU37" s="47">
        <f t="shared" si="16"/>
        <v>19.756838905775076</v>
      </c>
      <c r="CV37" s="28">
        <v>43</v>
      </c>
      <c r="CW37" s="28">
        <v>22</v>
      </c>
      <c r="CX37" s="28">
        <f>SUM(CV37:CW37)</f>
        <v>65</v>
      </c>
      <c r="CY37" s="28">
        <v>5</v>
      </c>
      <c r="CZ37" s="28">
        <v>2</v>
      </c>
      <c r="DA37" s="28">
        <f>SUM(CY37:CZ37)</f>
        <v>7</v>
      </c>
      <c r="DB37" s="47">
        <f t="shared" ref="DB37" si="131">+CY37/CV37*100</f>
        <v>11.627906976744185</v>
      </c>
      <c r="DC37" s="47">
        <f t="shared" ref="DC37" si="132">+CZ37/CW37*100</f>
        <v>9.0909090909090917</v>
      </c>
      <c r="DD37" s="47">
        <f t="shared" ref="DD37" si="133">+DA37/CX37*100</f>
        <v>10.76923076923077</v>
      </c>
    </row>
    <row r="38" spans="1:108" s="8" customFormat="1" x14ac:dyDescent="0.25">
      <c r="A38" s="17">
        <v>30</v>
      </c>
      <c r="B38" s="89"/>
      <c r="C38" s="7" t="s">
        <v>63</v>
      </c>
      <c r="D38" s="28">
        <v>3</v>
      </c>
      <c r="E38" s="28">
        <v>23</v>
      </c>
      <c r="F38" s="28">
        <v>26</v>
      </c>
      <c r="G38" s="28">
        <v>3</v>
      </c>
      <c r="H38" s="28">
        <v>23</v>
      </c>
      <c r="I38" s="28">
        <v>26</v>
      </c>
      <c r="J38" s="28">
        <v>3</v>
      </c>
      <c r="K38" s="28">
        <v>21</v>
      </c>
      <c r="L38" s="28">
        <v>24</v>
      </c>
      <c r="M38" s="47">
        <f t="shared" si="19"/>
        <v>100</v>
      </c>
      <c r="N38" s="47">
        <f t="shared" si="20"/>
        <v>91.304347826086953</v>
      </c>
      <c r="O38" s="47">
        <f t="shared" si="21"/>
        <v>92.307692307692307</v>
      </c>
      <c r="P38" s="28">
        <v>3</v>
      </c>
      <c r="Q38" s="28">
        <v>21</v>
      </c>
      <c r="R38" s="28">
        <v>24</v>
      </c>
      <c r="S38" s="28">
        <v>1</v>
      </c>
      <c r="T38" s="28">
        <v>12</v>
      </c>
      <c r="U38" s="28">
        <v>13</v>
      </c>
      <c r="V38" s="47">
        <f t="shared" si="22"/>
        <v>33.333333333333329</v>
      </c>
      <c r="W38" s="47">
        <f t="shared" si="1"/>
        <v>57.142857142857139</v>
      </c>
      <c r="X38" s="47">
        <f t="shared" si="2"/>
        <v>54.166666666666664</v>
      </c>
      <c r="Y38" s="40"/>
      <c r="Z38" s="40"/>
      <c r="AA38" s="40"/>
      <c r="AB38" s="40"/>
      <c r="AC38" s="40"/>
      <c r="AD38" s="40"/>
      <c r="AE38" s="40"/>
      <c r="AF38" s="40"/>
      <c r="AG38" s="40"/>
      <c r="AH38" s="48"/>
      <c r="AI38" s="48"/>
      <c r="AJ38" s="48"/>
      <c r="AK38" s="40"/>
      <c r="AL38" s="40"/>
      <c r="AM38" s="40"/>
      <c r="AN38" s="40"/>
      <c r="AO38" s="40"/>
      <c r="AP38" s="40"/>
      <c r="AQ38" s="48"/>
      <c r="AR38" s="48"/>
      <c r="AS38" s="48"/>
      <c r="AT38" s="40"/>
      <c r="AU38" s="40"/>
      <c r="AV38" s="40"/>
      <c r="AW38" s="40"/>
      <c r="AX38" s="40"/>
      <c r="AY38" s="40"/>
      <c r="AZ38" s="40"/>
      <c r="BA38" s="40"/>
      <c r="BB38" s="40"/>
      <c r="BC38" s="48"/>
      <c r="BD38" s="48"/>
      <c r="BE38" s="48"/>
      <c r="BF38" s="40"/>
      <c r="BG38" s="40"/>
      <c r="BH38" s="40"/>
      <c r="BI38" s="40"/>
      <c r="BJ38" s="40"/>
      <c r="BK38" s="40"/>
      <c r="BL38" s="48"/>
      <c r="BM38" s="48"/>
      <c r="BN38" s="48"/>
      <c r="BO38" s="28">
        <v>3</v>
      </c>
      <c r="BP38" s="28">
        <v>23</v>
      </c>
      <c r="BQ38" s="28">
        <v>26</v>
      </c>
      <c r="BR38" s="28">
        <v>3</v>
      </c>
      <c r="BS38" s="28">
        <v>23</v>
      </c>
      <c r="BT38" s="28">
        <v>26</v>
      </c>
      <c r="BU38" s="28">
        <v>3</v>
      </c>
      <c r="BV38" s="28">
        <v>21</v>
      </c>
      <c r="BW38" s="28">
        <v>24</v>
      </c>
      <c r="BX38" s="47">
        <f t="shared" si="27"/>
        <v>100</v>
      </c>
      <c r="BY38" s="47">
        <f t="shared" si="11"/>
        <v>91.304347826086953</v>
      </c>
      <c r="BZ38" s="47">
        <f t="shared" si="12"/>
        <v>92.307692307692307</v>
      </c>
      <c r="CA38" s="28">
        <v>3</v>
      </c>
      <c r="CB38" s="28">
        <v>21</v>
      </c>
      <c r="CC38" s="28">
        <v>24</v>
      </c>
      <c r="CD38" s="28">
        <v>1</v>
      </c>
      <c r="CE38" s="28">
        <v>12</v>
      </c>
      <c r="CF38" s="28">
        <v>13</v>
      </c>
      <c r="CG38" s="47">
        <f t="shared" si="89"/>
        <v>33.333333333333329</v>
      </c>
      <c r="CH38" s="47">
        <f t="shared" si="90"/>
        <v>57.142857142857139</v>
      </c>
      <c r="CI38" s="47">
        <f t="shared" si="91"/>
        <v>54.166666666666664</v>
      </c>
      <c r="CJ38" s="40"/>
      <c r="CK38" s="40"/>
      <c r="CL38" s="40"/>
      <c r="CM38" s="40"/>
      <c r="CN38" s="40"/>
      <c r="CO38" s="40"/>
      <c r="CP38" s="40"/>
      <c r="CQ38" s="40"/>
      <c r="CR38" s="40"/>
      <c r="CS38" s="48"/>
      <c r="CT38" s="48"/>
      <c r="CU38" s="48"/>
      <c r="CV38" s="40"/>
      <c r="CW38" s="40"/>
      <c r="CX38" s="40"/>
      <c r="CY38" s="40"/>
      <c r="CZ38" s="40"/>
      <c r="DA38" s="40"/>
      <c r="DB38" s="48"/>
      <c r="DC38" s="48"/>
      <c r="DD38" s="48"/>
    </row>
    <row r="39" spans="1:108" s="6" customFormat="1" ht="28.5" x14ac:dyDescent="0.25">
      <c r="A39" s="17">
        <v>31</v>
      </c>
      <c r="B39" s="17" t="s">
        <v>46</v>
      </c>
      <c r="C39" s="7" t="s">
        <v>19</v>
      </c>
      <c r="D39" s="28">
        <v>114619</v>
      </c>
      <c r="E39" s="28">
        <v>114009</v>
      </c>
      <c r="F39" s="28">
        <v>228628</v>
      </c>
      <c r="G39" s="28">
        <v>109116</v>
      </c>
      <c r="H39" s="28">
        <v>111100</v>
      </c>
      <c r="I39" s="28">
        <v>220216</v>
      </c>
      <c r="J39" s="28">
        <v>90114</v>
      </c>
      <c r="K39" s="28">
        <v>101698</v>
      </c>
      <c r="L39" s="28">
        <v>191812</v>
      </c>
      <c r="M39" s="47">
        <f t="shared" si="19"/>
        <v>82.585505333773241</v>
      </c>
      <c r="N39" s="47">
        <f t="shared" si="20"/>
        <v>91.537353735373543</v>
      </c>
      <c r="O39" s="47">
        <f t="shared" si="21"/>
        <v>87.101754640898037</v>
      </c>
      <c r="P39" s="28">
        <v>90114</v>
      </c>
      <c r="Q39" s="28">
        <v>101698</v>
      </c>
      <c r="R39" s="28">
        <v>191812</v>
      </c>
      <c r="S39" s="28">
        <v>37458</v>
      </c>
      <c r="T39" s="28">
        <v>59892</v>
      </c>
      <c r="U39" s="28">
        <v>97350</v>
      </c>
      <c r="V39" s="47">
        <f t="shared" si="22"/>
        <v>41.567348025833944</v>
      </c>
      <c r="W39" s="47">
        <f t="shared" si="1"/>
        <v>58.892013608920536</v>
      </c>
      <c r="X39" s="47">
        <f t="shared" si="2"/>
        <v>50.752820470043581</v>
      </c>
      <c r="Y39" s="28">
        <v>68213</v>
      </c>
      <c r="Z39" s="28">
        <v>68959</v>
      </c>
      <c r="AA39" s="28">
        <v>137172</v>
      </c>
      <c r="AB39" s="28">
        <v>64236</v>
      </c>
      <c r="AC39" s="28">
        <v>66655</v>
      </c>
      <c r="AD39" s="28">
        <v>130891</v>
      </c>
      <c r="AE39" s="28">
        <v>50543</v>
      </c>
      <c r="AF39" s="28">
        <v>59329</v>
      </c>
      <c r="AG39" s="28">
        <v>109872</v>
      </c>
      <c r="AH39" s="47">
        <f t="shared" si="23"/>
        <v>78.683292857587645</v>
      </c>
      <c r="AI39" s="47">
        <f t="shared" si="3"/>
        <v>89.009076588402962</v>
      </c>
      <c r="AJ39" s="47">
        <f t="shared" si="4"/>
        <v>83.941600262814092</v>
      </c>
      <c r="AK39" s="28">
        <v>50543</v>
      </c>
      <c r="AL39" s="28">
        <v>59329</v>
      </c>
      <c r="AM39" s="28">
        <v>109872</v>
      </c>
      <c r="AN39" s="28">
        <v>16575</v>
      </c>
      <c r="AO39" s="28">
        <v>30100</v>
      </c>
      <c r="AP39" s="28">
        <v>46675</v>
      </c>
      <c r="AQ39" s="47">
        <f t="shared" ref="AQ39" si="134">+AN39/AK39*100</f>
        <v>32.793858694576898</v>
      </c>
      <c r="AR39" s="47">
        <f t="shared" ref="AR39" si="135">+AO39/AL39*100</f>
        <v>50.734042373881238</v>
      </c>
      <c r="AS39" s="47">
        <f t="shared" ref="AS39" si="136">+AP39/AM39*100</f>
        <v>42.481250910149996</v>
      </c>
      <c r="AT39" s="28">
        <v>27180</v>
      </c>
      <c r="AU39" s="28">
        <v>29704</v>
      </c>
      <c r="AV39" s="28">
        <v>56884</v>
      </c>
      <c r="AW39" s="28">
        <v>25727</v>
      </c>
      <c r="AX39" s="28">
        <v>29124</v>
      </c>
      <c r="AY39" s="28">
        <v>54851</v>
      </c>
      <c r="AZ39" s="28">
        <v>21476</v>
      </c>
      <c r="BA39" s="28">
        <v>27371</v>
      </c>
      <c r="BB39" s="28">
        <v>48847</v>
      </c>
      <c r="BC39" s="47">
        <f t="shared" si="25"/>
        <v>83.476503284487109</v>
      </c>
      <c r="BD39" s="47">
        <f t="shared" si="7"/>
        <v>93.980909215767056</v>
      </c>
      <c r="BE39" s="47">
        <f t="shared" si="8"/>
        <v>89.0539826074274</v>
      </c>
      <c r="BF39" s="28">
        <v>21476</v>
      </c>
      <c r="BG39" s="28">
        <v>27371</v>
      </c>
      <c r="BH39" s="28">
        <v>48847</v>
      </c>
      <c r="BI39" s="28">
        <v>8636</v>
      </c>
      <c r="BJ39" s="28">
        <v>17114</v>
      </c>
      <c r="BK39" s="28">
        <v>25750</v>
      </c>
      <c r="BL39" s="47">
        <f t="shared" ref="BL39" si="137">+BI39/BF39*100</f>
        <v>40.212330042838516</v>
      </c>
      <c r="BM39" s="47">
        <f t="shared" ref="BM39" si="138">+BJ39/BG39*100</f>
        <v>62.526031200906075</v>
      </c>
      <c r="BN39" s="47">
        <f t="shared" ref="BN39" si="139">+BK39/BH39*100</f>
        <v>52.715622249063401</v>
      </c>
      <c r="BO39" s="28">
        <v>19226</v>
      </c>
      <c r="BP39" s="28">
        <v>15346</v>
      </c>
      <c r="BQ39" s="28">
        <v>34572</v>
      </c>
      <c r="BR39" s="28">
        <v>19153</v>
      </c>
      <c r="BS39" s="28">
        <v>15321</v>
      </c>
      <c r="BT39" s="28">
        <v>34474</v>
      </c>
      <c r="BU39" s="28">
        <v>18095</v>
      </c>
      <c r="BV39" s="28">
        <v>14998</v>
      </c>
      <c r="BW39" s="28">
        <v>33093</v>
      </c>
      <c r="BX39" s="47">
        <f t="shared" si="27"/>
        <v>94.476061191458257</v>
      </c>
      <c r="BY39" s="47">
        <f t="shared" si="11"/>
        <v>97.891782520723197</v>
      </c>
      <c r="BZ39" s="47">
        <f t="shared" si="12"/>
        <v>95.994082496954221</v>
      </c>
      <c r="CA39" s="28">
        <v>18095</v>
      </c>
      <c r="CB39" s="28">
        <v>14998</v>
      </c>
      <c r="CC39" s="28">
        <v>33093</v>
      </c>
      <c r="CD39" s="28">
        <v>12247</v>
      </c>
      <c r="CE39" s="28">
        <v>12678</v>
      </c>
      <c r="CF39" s="28">
        <v>24925</v>
      </c>
      <c r="CG39" s="47">
        <f t="shared" si="89"/>
        <v>67.681680022105553</v>
      </c>
      <c r="CH39" s="47">
        <f t="shared" si="90"/>
        <v>84.531270836111489</v>
      </c>
      <c r="CI39" s="47">
        <f t="shared" si="91"/>
        <v>75.31804309068383</v>
      </c>
      <c r="CJ39" s="40"/>
      <c r="CK39" s="40"/>
      <c r="CL39" s="40"/>
      <c r="CM39" s="40"/>
      <c r="CN39" s="40"/>
      <c r="CO39" s="40"/>
      <c r="CP39" s="40"/>
      <c r="CQ39" s="40"/>
      <c r="CR39" s="40"/>
      <c r="CS39" s="48"/>
      <c r="CT39" s="48"/>
      <c r="CU39" s="48"/>
      <c r="CV39" s="40"/>
      <c r="CW39" s="40"/>
      <c r="CX39" s="40"/>
      <c r="CY39" s="40"/>
      <c r="CZ39" s="40"/>
      <c r="DA39" s="40"/>
      <c r="DB39" s="48"/>
      <c r="DC39" s="48"/>
      <c r="DD39" s="48"/>
    </row>
    <row r="40" spans="1:108" s="8" customFormat="1" ht="28.5" x14ac:dyDescent="0.25">
      <c r="A40" s="17">
        <v>32</v>
      </c>
      <c r="B40" s="17" t="s">
        <v>25</v>
      </c>
      <c r="C40" s="7" t="s">
        <v>78</v>
      </c>
      <c r="D40" s="28">
        <v>43256</v>
      </c>
      <c r="E40" s="28">
        <v>43586</v>
      </c>
      <c r="F40" s="28">
        <v>86842</v>
      </c>
      <c r="G40" s="28">
        <v>43025</v>
      </c>
      <c r="H40" s="28">
        <v>43357</v>
      </c>
      <c r="I40" s="28">
        <v>86382</v>
      </c>
      <c r="J40" s="28">
        <v>34495</v>
      </c>
      <c r="K40" s="28">
        <v>37349</v>
      </c>
      <c r="L40" s="28">
        <v>71844</v>
      </c>
      <c r="M40" s="47">
        <f t="shared" si="19"/>
        <v>80.174317257408475</v>
      </c>
      <c r="N40" s="47">
        <f t="shared" si="20"/>
        <v>86.142952695066541</v>
      </c>
      <c r="O40" s="47">
        <f t="shared" si="21"/>
        <v>83.170104882961724</v>
      </c>
      <c r="P40" s="28">
        <v>34495</v>
      </c>
      <c r="Q40" s="28">
        <v>37349</v>
      </c>
      <c r="R40" s="28">
        <v>71844</v>
      </c>
      <c r="S40" s="28">
        <v>31447</v>
      </c>
      <c r="T40" s="28">
        <v>36149</v>
      </c>
      <c r="U40" s="28">
        <v>67596</v>
      </c>
      <c r="V40" s="47">
        <f t="shared" si="22"/>
        <v>91.163936802435131</v>
      </c>
      <c r="W40" s="47">
        <f t="shared" si="1"/>
        <v>96.787062571956412</v>
      </c>
      <c r="X40" s="47">
        <f t="shared" si="2"/>
        <v>94.087188909303492</v>
      </c>
      <c r="Y40" s="40"/>
      <c r="Z40" s="40"/>
      <c r="AA40" s="40"/>
      <c r="AB40" s="40"/>
      <c r="AC40" s="40"/>
      <c r="AD40" s="40"/>
      <c r="AE40" s="40"/>
      <c r="AF40" s="40"/>
      <c r="AG40" s="40"/>
      <c r="AH40" s="48"/>
      <c r="AI40" s="48"/>
      <c r="AJ40" s="48"/>
      <c r="AK40" s="40"/>
      <c r="AL40" s="40"/>
      <c r="AM40" s="40"/>
      <c r="AN40" s="40"/>
      <c r="AO40" s="40"/>
      <c r="AP40" s="40"/>
      <c r="AQ40" s="48"/>
      <c r="AR40" s="48"/>
      <c r="AS40" s="48"/>
      <c r="AT40" s="40"/>
      <c r="AU40" s="40"/>
      <c r="AV40" s="40"/>
      <c r="AW40" s="40"/>
      <c r="AX40" s="40"/>
      <c r="AY40" s="40"/>
      <c r="AZ40" s="40"/>
      <c r="BA40" s="40"/>
      <c r="BB40" s="40"/>
      <c r="BC40" s="48"/>
      <c r="BD40" s="48"/>
      <c r="BE40" s="48"/>
      <c r="BF40" s="40"/>
      <c r="BG40" s="40"/>
      <c r="BH40" s="40"/>
      <c r="BI40" s="40"/>
      <c r="BJ40" s="40"/>
      <c r="BK40" s="40"/>
      <c r="BL40" s="48"/>
      <c r="BM40" s="48"/>
      <c r="BN40" s="48"/>
      <c r="BO40" s="40"/>
      <c r="BP40" s="40"/>
      <c r="BQ40" s="40"/>
      <c r="BR40" s="40"/>
      <c r="BS40" s="40"/>
      <c r="BT40" s="40"/>
      <c r="BU40" s="40"/>
      <c r="BV40" s="40"/>
      <c r="BW40" s="40"/>
      <c r="BX40" s="48"/>
      <c r="BY40" s="48"/>
      <c r="BZ40" s="48"/>
      <c r="CA40" s="40"/>
      <c r="CB40" s="40"/>
      <c r="CC40" s="40"/>
      <c r="CD40" s="40"/>
      <c r="CE40" s="40"/>
      <c r="CF40" s="40"/>
      <c r="CG40" s="48"/>
      <c r="CH40" s="48"/>
      <c r="CI40" s="48"/>
      <c r="CJ40" s="40"/>
      <c r="CK40" s="40"/>
      <c r="CL40" s="40"/>
      <c r="CM40" s="40"/>
      <c r="CN40" s="40"/>
      <c r="CO40" s="40"/>
      <c r="CP40" s="40"/>
      <c r="CQ40" s="40"/>
      <c r="CR40" s="40"/>
      <c r="CS40" s="48"/>
      <c r="CT40" s="48"/>
      <c r="CU40" s="48"/>
      <c r="CV40" s="40"/>
      <c r="CW40" s="40"/>
      <c r="CX40" s="40"/>
      <c r="CY40" s="40"/>
      <c r="CZ40" s="40"/>
      <c r="DA40" s="40"/>
      <c r="DB40" s="48"/>
      <c r="DC40" s="48"/>
      <c r="DD40" s="48"/>
    </row>
    <row r="41" spans="1:108" s="6" customFormat="1" ht="28.5" x14ac:dyDescent="0.25">
      <c r="A41" s="17">
        <v>33</v>
      </c>
      <c r="B41" s="17" t="s">
        <v>47</v>
      </c>
      <c r="C41" s="7" t="s">
        <v>96</v>
      </c>
      <c r="D41" s="28">
        <v>3830</v>
      </c>
      <c r="E41" s="28">
        <v>4229</v>
      </c>
      <c r="F41" s="28">
        <v>8059</v>
      </c>
      <c r="G41" s="28">
        <v>3830</v>
      </c>
      <c r="H41" s="28">
        <v>4229</v>
      </c>
      <c r="I41" s="28">
        <v>8059</v>
      </c>
      <c r="J41" s="28">
        <v>3520</v>
      </c>
      <c r="K41" s="28">
        <v>3904</v>
      </c>
      <c r="L41" s="28">
        <v>7424</v>
      </c>
      <c r="M41" s="47">
        <f t="shared" si="19"/>
        <v>91.906005221932119</v>
      </c>
      <c r="N41" s="47">
        <f t="shared" si="20"/>
        <v>92.314968077559712</v>
      </c>
      <c r="O41" s="47">
        <f t="shared" si="21"/>
        <v>92.120610497580344</v>
      </c>
      <c r="P41" s="28">
        <v>3520</v>
      </c>
      <c r="Q41" s="28">
        <v>3904</v>
      </c>
      <c r="R41" s="28">
        <v>7424</v>
      </c>
      <c r="S41" s="28">
        <v>678</v>
      </c>
      <c r="T41" s="28">
        <v>886</v>
      </c>
      <c r="U41" s="28">
        <v>1564</v>
      </c>
      <c r="V41" s="47">
        <f t="shared" si="22"/>
        <v>19.261363636363637</v>
      </c>
      <c r="W41" s="47">
        <f t="shared" si="1"/>
        <v>22.694672131147541</v>
      </c>
      <c r="X41" s="47">
        <f t="shared" si="2"/>
        <v>21.066810344827587</v>
      </c>
      <c r="Y41" s="28">
        <v>3830</v>
      </c>
      <c r="Z41" s="28">
        <v>4229</v>
      </c>
      <c r="AA41" s="28">
        <v>8059</v>
      </c>
      <c r="AB41" s="28">
        <v>3830</v>
      </c>
      <c r="AC41" s="28">
        <v>4229</v>
      </c>
      <c r="AD41" s="28">
        <v>8059</v>
      </c>
      <c r="AE41" s="28">
        <v>3520</v>
      </c>
      <c r="AF41" s="28">
        <v>3904</v>
      </c>
      <c r="AG41" s="28">
        <v>7424</v>
      </c>
      <c r="AH41" s="47">
        <f t="shared" si="23"/>
        <v>91.906005221932119</v>
      </c>
      <c r="AI41" s="47">
        <f t="shared" si="3"/>
        <v>92.314968077559712</v>
      </c>
      <c r="AJ41" s="47">
        <f t="shared" si="4"/>
        <v>92.120610497580344</v>
      </c>
      <c r="AK41" s="28">
        <v>3520</v>
      </c>
      <c r="AL41" s="28">
        <v>3904</v>
      </c>
      <c r="AM41" s="28">
        <v>7424</v>
      </c>
      <c r="AN41" s="28">
        <v>678</v>
      </c>
      <c r="AO41" s="28">
        <v>886</v>
      </c>
      <c r="AP41" s="28">
        <v>1564</v>
      </c>
      <c r="AQ41" s="47">
        <f t="shared" ref="AQ41:AQ42" si="140">+AN41/AK41*100</f>
        <v>19.261363636363637</v>
      </c>
      <c r="AR41" s="47">
        <f t="shared" ref="AR41:AR42" si="141">+AO41/AL41*100</f>
        <v>22.694672131147541</v>
      </c>
      <c r="AS41" s="47">
        <f t="shared" ref="AS41:AS42" si="142">+AP41/AM41*100</f>
        <v>21.066810344827587</v>
      </c>
      <c r="AT41" s="40"/>
      <c r="AU41" s="40"/>
      <c r="AV41" s="40"/>
      <c r="AW41" s="40"/>
      <c r="AX41" s="40"/>
      <c r="AY41" s="40"/>
      <c r="AZ41" s="40"/>
      <c r="BA41" s="40"/>
      <c r="BB41" s="40"/>
      <c r="BC41" s="48"/>
      <c r="BD41" s="48"/>
      <c r="BE41" s="48"/>
      <c r="BF41" s="40"/>
      <c r="BG41" s="40"/>
      <c r="BH41" s="40"/>
      <c r="BI41" s="40"/>
      <c r="BJ41" s="40"/>
      <c r="BK41" s="40"/>
      <c r="BL41" s="48"/>
      <c r="BM41" s="48"/>
      <c r="BN41" s="48"/>
      <c r="BO41" s="40"/>
      <c r="BP41" s="40"/>
      <c r="BQ41" s="40"/>
      <c r="BR41" s="40"/>
      <c r="BS41" s="40"/>
      <c r="BT41" s="40"/>
      <c r="BU41" s="40"/>
      <c r="BV41" s="40"/>
      <c r="BW41" s="40"/>
      <c r="BX41" s="48"/>
      <c r="BY41" s="48"/>
      <c r="BZ41" s="48"/>
      <c r="CA41" s="40"/>
      <c r="CB41" s="40"/>
      <c r="CC41" s="40"/>
      <c r="CD41" s="40"/>
      <c r="CE41" s="40"/>
      <c r="CF41" s="40"/>
      <c r="CG41" s="48"/>
      <c r="CH41" s="48"/>
      <c r="CI41" s="48"/>
      <c r="CJ41" s="40"/>
      <c r="CK41" s="40"/>
      <c r="CL41" s="40"/>
      <c r="CM41" s="40"/>
      <c r="CN41" s="40"/>
      <c r="CO41" s="40"/>
      <c r="CP41" s="40"/>
      <c r="CQ41" s="40"/>
      <c r="CR41" s="40"/>
      <c r="CS41" s="48"/>
      <c r="CT41" s="48"/>
      <c r="CU41" s="48"/>
      <c r="CV41" s="40"/>
      <c r="CW41" s="40"/>
      <c r="CX41" s="40"/>
      <c r="CY41" s="40"/>
      <c r="CZ41" s="40"/>
      <c r="DA41" s="40"/>
      <c r="DB41" s="48"/>
      <c r="DC41" s="48"/>
      <c r="DD41" s="48"/>
    </row>
    <row r="42" spans="1:108" s="6" customFormat="1" ht="28.5" x14ac:dyDescent="0.25">
      <c r="A42" s="17">
        <v>34</v>
      </c>
      <c r="B42" s="88" t="s">
        <v>48</v>
      </c>
      <c r="C42" s="7" t="s">
        <v>20</v>
      </c>
      <c r="D42" s="28">
        <v>397669</v>
      </c>
      <c r="E42" s="28">
        <v>339981</v>
      </c>
      <c r="F42" s="28">
        <v>737650</v>
      </c>
      <c r="G42" s="28">
        <v>356448</v>
      </c>
      <c r="H42" s="28">
        <v>320330</v>
      </c>
      <c r="I42" s="28">
        <v>676778</v>
      </c>
      <c r="J42" s="28">
        <v>297335</v>
      </c>
      <c r="K42" s="28">
        <v>289081</v>
      </c>
      <c r="L42" s="28">
        <v>586416</v>
      </c>
      <c r="M42" s="47">
        <f t="shared" si="19"/>
        <v>83.416094353173534</v>
      </c>
      <c r="N42" s="47">
        <f t="shared" si="20"/>
        <v>90.244747604033336</v>
      </c>
      <c r="O42" s="47">
        <f t="shared" si="21"/>
        <v>86.648206649743344</v>
      </c>
      <c r="P42" s="28">
        <v>297335</v>
      </c>
      <c r="Q42" s="28">
        <v>289081</v>
      </c>
      <c r="R42" s="28">
        <v>586416</v>
      </c>
      <c r="S42" s="28">
        <v>173574</v>
      </c>
      <c r="T42" s="28">
        <v>201889</v>
      </c>
      <c r="U42" s="28">
        <v>375463</v>
      </c>
      <c r="V42" s="47">
        <f t="shared" si="22"/>
        <v>58.376578606622168</v>
      </c>
      <c r="W42" s="47">
        <f t="shared" si="1"/>
        <v>69.838211435549198</v>
      </c>
      <c r="X42" s="47">
        <f t="shared" si="2"/>
        <v>64.026731876347171</v>
      </c>
      <c r="Y42" s="28">
        <v>23706</v>
      </c>
      <c r="Z42" s="28">
        <v>32048</v>
      </c>
      <c r="AA42" s="28">
        <v>55754</v>
      </c>
      <c r="AB42" s="28">
        <v>22365</v>
      </c>
      <c r="AC42" s="28">
        <v>31030</v>
      </c>
      <c r="AD42" s="28">
        <v>53395</v>
      </c>
      <c r="AE42" s="28">
        <v>17991</v>
      </c>
      <c r="AF42" s="28">
        <v>27536</v>
      </c>
      <c r="AG42" s="28">
        <v>45527</v>
      </c>
      <c r="AH42" s="47">
        <f t="shared" si="23"/>
        <v>80.442655935613686</v>
      </c>
      <c r="AI42" s="47">
        <f t="shared" si="3"/>
        <v>88.739929100870128</v>
      </c>
      <c r="AJ42" s="47">
        <f t="shared" si="4"/>
        <v>85.264537878078471</v>
      </c>
      <c r="AK42" s="28">
        <v>17991</v>
      </c>
      <c r="AL42" s="28">
        <v>27536</v>
      </c>
      <c r="AM42" s="28">
        <v>45527</v>
      </c>
      <c r="AN42" s="28">
        <v>8724</v>
      </c>
      <c r="AO42" s="28">
        <v>16493</v>
      </c>
      <c r="AP42" s="28">
        <v>25217</v>
      </c>
      <c r="AQ42" s="47">
        <f t="shared" si="140"/>
        <v>48.490912122728034</v>
      </c>
      <c r="AR42" s="47">
        <f t="shared" si="141"/>
        <v>59.896135967460786</v>
      </c>
      <c r="AS42" s="47">
        <f t="shared" si="142"/>
        <v>55.389109759044089</v>
      </c>
      <c r="AT42" s="28">
        <v>141110</v>
      </c>
      <c r="AU42" s="28">
        <v>110932</v>
      </c>
      <c r="AV42" s="28">
        <v>252042</v>
      </c>
      <c r="AW42" s="28">
        <v>134723</v>
      </c>
      <c r="AX42" s="28">
        <v>107868</v>
      </c>
      <c r="AY42" s="28">
        <v>242591</v>
      </c>
      <c r="AZ42" s="28">
        <v>108936</v>
      </c>
      <c r="BA42" s="28">
        <v>93405</v>
      </c>
      <c r="BB42" s="28">
        <v>202341</v>
      </c>
      <c r="BC42" s="47">
        <f t="shared" si="25"/>
        <v>80.85924452394913</v>
      </c>
      <c r="BD42" s="47">
        <f t="shared" si="7"/>
        <v>86.591945711425083</v>
      </c>
      <c r="BE42" s="47">
        <f t="shared" si="8"/>
        <v>83.408288023875571</v>
      </c>
      <c r="BF42" s="28">
        <v>108936</v>
      </c>
      <c r="BG42" s="28">
        <v>93405</v>
      </c>
      <c r="BH42" s="28">
        <v>202341</v>
      </c>
      <c r="BI42" s="28">
        <v>53407</v>
      </c>
      <c r="BJ42" s="28">
        <v>54754</v>
      </c>
      <c r="BK42" s="28">
        <v>108161</v>
      </c>
      <c r="BL42" s="47">
        <f t="shared" ref="BL42" si="143">+BI42/BF42*100</f>
        <v>49.026033634427549</v>
      </c>
      <c r="BM42" s="47">
        <f t="shared" ref="BM42" si="144">+BJ42/BG42*100</f>
        <v>58.619988223328512</v>
      </c>
      <c r="BN42" s="47">
        <f t="shared" ref="BN42" si="145">+BK42/BH42*100</f>
        <v>53.454811432186254</v>
      </c>
      <c r="BO42" s="28">
        <v>231820</v>
      </c>
      <c r="BP42" s="28">
        <v>196496</v>
      </c>
      <c r="BQ42" s="28">
        <v>428316</v>
      </c>
      <c r="BR42" s="28">
        <v>198502</v>
      </c>
      <c r="BS42" s="28">
        <v>181004</v>
      </c>
      <c r="BT42" s="28">
        <v>379506</v>
      </c>
      <c r="BU42" s="28">
        <v>169902</v>
      </c>
      <c r="BV42" s="28">
        <v>167852</v>
      </c>
      <c r="BW42" s="28">
        <v>337754</v>
      </c>
      <c r="BX42" s="47">
        <f t="shared" si="27"/>
        <v>85.592084714511699</v>
      </c>
      <c r="BY42" s="47">
        <f t="shared" si="11"/>
        <v>92.733862235088722</v>
      </c>
      <c r="BZ42" s="47">
        <f t="shared" si="12"/>
        <v>88.998329407176698</v>
      </c>
      <c r="CA42" s="28">
        <v>169902</v>
      </c>
      <c r="CB42" s="28">
        <v>167852</v>
      </c>
      <c r="CC42" s="28">
        <v>337754</v>
      </c>
      <c r="CD42" s="28">
        <v>111299</v>
      </c>
      <c r="CE42" s="28">
        <v>130538</v>
      </c>
      <c r="CF42" s="28">
        <v>241837</v>
      </c>
      <c r="CG42" s="47">
        <f t="shared" ref="CG42" si="146">+CD42/CA42*100</f>
        <v>65.50776329884286</v>
      </c>
      <c r="CH42" s="47">
        <f t="shared" ref="CH42" si="147">+CE42/CB42*100</f>
        <v>77.769701880227814</v>
      </c>
      <c r="CI42" s="47">
        <f t="shared" ref="CI42" si="148">+CF42/CC42*100</f>
        <v>71.601520633360366</v>
      </c>
      <c r="CJ42" s="28">
        <v>1033</v>
      </c>
      <c r="CK42" s="28">
        <v>505</v>
      </c>
      <c r="CL42" s="28">
        <v>1538</v>
      </c>
      <c r="CM42" s="28">
        <v>858</v>
      </c>
      <c r="CN42" s="28">
        <v>428</v>
      </c>
      <c r="CO42" s="28">
        <v>1286</v>
      </c>
      <c r="CP42" s="28">
        <v>506</v>
      </c>
      <c r="CQ42" s="28">
        <v>288</v>
      </c>
      <c r="CR42" s="28">
        <v>794</v>
      </c>
      <c r="CS42" s="47">
        <f t="shared" si="62"/>
        <v>58.974358974358978</v>
      </c>
      <c r="CT42" s="47">
        <f t="shared" si="15"/>
        <v>67.289719626168221</v>
      </c>
      <c r="CU42" s="47">
        <f t="shared" si="16"/>
        <v>61.741835147744951</v>
      </c>
      <c r="CV42" s="28">
        <v>506</v>
      </c>
      <c r="CW42" s="28">
        <v>288</v>
      </c>
      <c r="CX42" s="28">
        <v>794</v>
      </c>
      <c r="CY42" s="28">
        <v>144</v>
      </c>
      <c r="CZ42" s="28">
        <v>104</v>
      </c>
      <c r="DA42" s="28">
        <v>248</v>
      </c>
      <c r="DB42" s="47">
        <f t="shared" ref="DB42" si="149">+CY42/CV42*100</f>
        <v>28.458498023715418</v>
      </c>
      <c r="DC42" s="47">
        <f t="shared" ref="DC42" si="150">+CZ42/CW42*100</f>
        <v>36.111111111111107</v>
      </c>
      <c r="DD42" s="47">
        <f t="shared" ref="DD42" si="151">+DA42/CX42*100</f>
        <v>31.234256926952142</v>
      </c>
    </row>
    <row r="43" spans="1:108" s="6" customFormat="1" ht="28.5" x14ac:dyDescent="0.25">
      <c r="A43" s="17">
        <v>35</v>
      </c>
      <c r="B43" s="90"/>
      <c r="C43" s="7" t="s">
        <v>62</v>
      </c>
      <c r="D43" s="28">
        <v>10</v>
      </c>
      <c r="E43" s="28">
        <v>10</v>
      </c>
      <c r="F43" s="28">
        <v>20</v>
      </c>
      <c r="G43" s="28">
        <v>10</v>
      </c>
      <c r="H43" s="28">
        <v>10</v>
      </c>
      <c r="I43" s="28">
        <v>20</v>
      </c>
      <c r="J43" s="28">
        <v>9</v>
      </c>
      <c r="K43" s="28">
        <v>9</v>
      </c>
      <c r="L43" s="28">
        <v>18</v>
      </c>
      <c r="M43" s="47">
        <f t="shared" si="19"/>
        <v>90</v>
      </c>
      <c r="N43" s="47">
        <f t="shared" si="20"/>
        <v>90</v>
      </c>
      <c r="O43" s="47">
        <f t="shared" si="21"/>
        <v>90</v>
      </c>
      <c r="P43" s="28">
        <v>9</v>
      </c>
      <c r="Q43" s="28">
        <v>9</v>
      </c>
      <c r="R43" s="28">
        <v>18</v>
      </c>
      <c r="S43" s="28">
        <v>7</v>
      </c>
      <c r="T43" s="28">
        <v>6</v>
      </c>
      <c r="U43" s="28">
        <v>13</v>
      </c>
      <c r="V43" s="47">
        <f t="shared" si="22"/>
        <v>77.777777777777786</v>
      </c>
      <c r="W43" s="47">
        <f t="shared" si="1"/>
        <v>66.666666666666657</v>
      </c>
      <c r="X43" s="47">
        <f t="shared" si="2"/>
        <v>72.222222222222214</v>
      </c>
      <c r="Y43" s="40"/>
      <c r="Z43" s="40"/>
      <c r="AA43" s="40"/>
      <c r="AB43" s="40"/>
      <c r="AC43" s="40"/>
      <c r="AD43" s="40"/>
      <c r="AE43" s="40"/>
      <c r="AF43" s="40"/>
      <c r="AG43" s="40"/>
      <c r="AH43" s="48"/>
      <c r="AI43" s="48"/>
      <c r="AJ43" s="48"/>
      <c r="AK43" s="40"/>
      <c r="AL43" s="40"/>
      <c r="AM43" s="40"/>
      <c r="AN43" s="40"/>
      <c r="AO43" s="40"/>
      <c r="AP43" s="40"/>
      <c r="AQ43" s="48"/>
      <c r="AR43" s="48"/>
      <c r="AS43" s="48"/>
      <c r="AT43" s="40"/>
      <c r="AU43" s="40"/>
      <c r="AV43" s="40"/>
      <c r="AW43" s="40"/>
      <c r="AX43" s="40"/>
      <c r="AY43" s="40"/>
      <c r="AZ43" s="40"/>
      <c r="BA43" s="40"/>
      <c r="BB43" s="40"/>
      <c r="BC43" s="48"/>
      <c r="BD43" s="48"/>
      <c r="BE43" s="48"/>
      <c r="BF43" s="40"/>
      <c r="BG43" s="40"/>
      <c r="BH43" s="40"/>
      <c r="BI43" s="40"/>
      <c r="BJ43" s="40"/>
      <c r="BK43" s="40"/>
      <c r="BL43" s="48"/>
      <c r="BM43" s="48"/>
      <c r="BN43" s="48"/>
      <c r="BO43" s="40"/>
      <c r="BP43" s="40"/>
      <c r="BQ43" s="40"/>
      <c r="BR43" s="40"/>
      <c r="BS43" s="40"/>
      <c r="BT43" s="40"/>
      <c r="BU43" s="40"/>
      <c r="BV43" s="40"/>
      <c r="BW43" s="40"/>
      <c r="BX43" s="48"/>
      <c r="BY43" s="48"/>
      <c r="BZ43" s="48"/>
      <c r="CA43" s="40"/>
      <c r="CB43" s="40"/>
      <c r="CC43" s="40"/>
      <c r="CD43" s="40"/>
      <c r="CE43" s="40"/>
      <c r="CF43" s="40"/>
      <c r="CG43" s="48"/>
      <c r="CH43" s="48"/>
      <c r="CI43" s="48"/>
      <c r="CJ43" s="40"/>
      <c r="CK43" s="40"/>
      <c r="CL43" s="40"/>
      <c r="CM43" s="40"/>
      <c r="CN43" s="40"/>
      <c r="CO43" s="40"/>
      <c r="CP43" s="40"/>
      <c r="CQ43" s="40"/>
      <c r="CR43" s="40"/>
      <c r="CS43" s="48"/>
      <c r="CT43" s="48"/>
      <c r="CU43" s="48"/>
      <c r="CV43" s="40"/>
      <c r="CW43" s="40"/>
      <c r="CX43" s="40"/>
      <c r="CY43" s="40"/>
      <c r="CZ43" s="40"/>
      <c r="DA43" s="40"/>
      <c r="DB43" s="48"/>
      <c r="DC43" s="48"/>
      <c r="DD43" s="48"/>
    </row>
    <row r="44" spans="1:108" s="6" customFormat="1" x14ac:dyDescent="0.25">
      <c r="A44" s="17">
        <v>36</v>
      </c>
      <c r="B44" s="90"/>
      <c r="C44" s="7" t="s">
        <v>61</v>
      </c>
      <c r="D44" s="28">
        <v>14</v>
      </c>
      <c r="E44" s="28">
        <v>23</v>
      </c>
      <c r="F44" s="28">
        <v>37</v>
      </c>
      <c r="G44" s="28">
        <v>14</v>
      </c>
      <c r="H44" s="28">
        <v>23</v>
      </c>
      <c r="I44" s="28">
        <v>37</v>
      </c>
      <c r="J44" s="28">
        <v>14</v>
      </c>
      <c r="K44" s="28">
        <v>22</v>
      </c>
      <c r="L44" s="28">
        <v>36</v>
      </c>
      <c r="M44" s="47">
        <f t="shared" si="19"/>
        <v>100</v>
      </c>
      <c r="N44" s="47">
        <f t="shared" si="20"/>
        <v>95.652173913043484</v>
      </c>
      <c r="O44" s="47">
        <f t="shared" si="21"/>
        <v>97.297297297297305</v>
      </c>
      <c r="P44" s="28">
        <v>14</v>
      </c>
      <c r="Q44" s="28">
        <v>22</v>
      </c>
      <c r="R44" s="28">
        <v>36</v>
      </c>
      <c r="S44" s="28">
        <v>10</v>
      </c>
      <c r="T44" s="28">
        <v>18</v>
      </c>
      <c r="U44" s="28">
        <v>28</v>
      </c>
      <c r="V44" s="47">
        <f t="shared" si="22"/>
        <v>71.428571428571431</v>
      </c>
      <c r="W44" s="47">
        <f t="shared" si="1"/>
        <v>81.818181818181827</v>
      </c>
      <c r="X44" s="47">
        <f t="shared" si="2"/>
        <v>77.777777777777786</v>
      </c>
      <c r="Y44" s="40"/>
      <c r="Z44" s="40"/>
      <c r="AA44" s="40"/>
      <c r="AB44" s="40"/>
      <c r="AC44" s="40"/>
      <c r="AD44" s="40"/>
      <c r="AE44" s="40"/>
      <c r="AF44" s="40"/>
      <c r="AG44" s="40"/>
      <c r="AH44" s="48"/>
      <c r="AI44" s="48"/>
      <c r="AJ44" s="48"/>
      <c r="AK44" s="40"/>
      <c r="AL44" s="40"/>
      <c r="AM44" s="40"/>
      <c r="AN44" s="40"/>
      <c r="AO44" s="40"/>
      <c r="AP44" s="40"/>
      <c r="AQ44" s="48"/>
      <c r="AR44" s="48"/>
      <c r="AS44" s="48"/>
      <c r="AT44" s="28">
        <v>12</v>
      </c>
      <c r="AU44" s="28">
        <v>21</v>
      </c>
      <c r="AV44" s="28">
        <v>33</v>
      </c>
      <c r="AW44" s="28">
        <v>12</v>
      </c>
      <c r="AX44" s="28">
        <v>21</v>
      </c>
      <c r="AY44" s="28">
        <v>33</v>
      </c>
      <c r="AZ44" s="28">
        <v>12</v>
      </c>
      <c r="BA44" s="28">
        <v>20</v>
      </c>
      <c r="BB44" s="28">
        <v>32</v>
      </c>
      <c r="BC44" s="47">
        <f t="shared" si="25"/>
        <v>100</v>
      </c>
      <c r="BD44" s="47">
        <f t="shared" si="7"/>
        <v>95.238095238095227</v>
      </c>
      <c r="BE44" s="47">
        <f t="shared" si="8"/>
        <v>96.969696969696969</v>
      </c>
      <c r="BF44" s="28">
        <v>12</v>
      </c>
      <c r="BG44" s="28">
        <v>20</v>
      </c>
      <c r="BH44" s="28">
        <v>32</v>
      </c>
      <c r="BI44" s="28">
        <v>9</v>
      </c>
      <c r="BJ44" s="28">
        <v>17</v>
      </c>
      <c r="BK44" s="28">
        <v>26</v>
      </c>
      <c r="BL44" s="47">
        <f t="shared" ref="BL44:BL47" si="152">+BI44/BF44*100</f>
        <v>75</v>
      </c>
      <c r="BM44" s="47">
        <f t="shared" ref="BM44:BM47" si="153">+BJ44/BG44*100</f>
        <v>85</v>
      </c>
      <c r="BN44" s="47">
        <f t="shared" ref="BN44:BN47" si="154">+BK44/BH44*100</f>
        <v>81.25</v>
      </c>
      <c r="BO44" s="28">
        <v>2</v>
      </c>
      <c r="BP44" s="28">
        <v>2</v>
      </c>
      <c r="BQ44" s="28">
        <v>4</v>
      </c>
      <c r="BR44" s="28">
        <v>2</v>
      </c>
      <c r="BS44" s="28">
        <v>2</v>
      </c>
      <c r="BT44" s="28">
        <v>4</v>
      </c>
      <c r="BU44" s="28">
        <v>2</v>
      </c>
      <c r="BV44" s="28">
        <v>2</v>
      </c>
      <c r="BW44" s="28">
        <v>4</v>
      </c>
      <c r="BX44" s="47">
        <f t="shared" si="27"/>
        <v>100</v>
      </c>
      <c r="BY44" s="47">
        <f t="shared" si="11"/>
        <v>100</v>
      </c>
      <c r="BZ44" s="47">
        <f t="shared" si="12"/>
        <v>100</v>
      </c>
      <c r="CA44" s="28">
        <v>2</v>
      </c>
      <c r="CB44" s="28">
        <v>2</v>
      </c>
      <c r="CC44" s="28">
        <v>4</v>
      </c>
      <c r="CD44" s="28">
        <v>1</v>
      </c>
      <c r="CE44" s="28">
        <v>1</v>
      </c>
      <c r="CF44" s="28">
        <v>2</v>
      </c>
      <c r="CG44" s="47">
        <f t="shared" ref="CG44:CG46" si="155">+CD44/CA44*100</f>
        <v>50</v>
      </c>
      <c r="CH44" s="47">
        <f t="shared" ref="CH44:CH47" si="156">+CE44/CB44*100</f>
        <v>50</v>
      </c>
      <c r="CI44" s="47">
        <f t="shared" ref="CI44:CI47" si="157">+CF44/CC44*100</f>
        <v>50</v>
      </c>
      <c r="CJ44" s="40"/>
      <c r="CK44" s="40"/>
      <c r="CL44" s="40"/>
      <c r="CM44" s="40"/>
      <c r="CN44" s="40"/>
      <c r="CO44" s="40"/>
      <c r="CP44" s="40"/>
      <c r="CQ44" s="40"/>
      <c r="CR44" s="40"/>
      <c r="CS44" s="48"/>
      <c r="CT44" s="48"/>
      <c r="CU44" s="48"/>
      <c r="CV44" s="40"/>
      <c r="CW44" s="40"/>
      <c r="CX44" s="40"/>
      <c r="CY44" s="40"/>
      <c r="CZ44" s="40"/>
      <c r="DA44" s="40"/>
      <c r="DB44" s="48"/>
      <c r="DC44" s="48"/>
      <c r="DD44" s="48"/>
    </row>
    <row r="45" spans="1:108" s="9" customFormat="1" ht="37.5" customHeight="1" x14ac:dyDescent="0.25">
      <c r="A45" s="17">
        <v>37</v>
      </c>
      <c r="B45" s="89"/>
      <c r="C45" s="7" t="s">
        <v>60</v>
      </c>
      <c r="D45" s="28">
        <v>1920</v>
      </c>
      <c r="E45" s="28">
        <v>1008</v>
      </c>
      <c r="F45" s="28">
        <v>2928</v>
      </c>
      <c r="G45" s="28">
        <v>1920</v>
      </c>
      <c r="H45" s="28">
        <v>1008</v>
      </c>
      <c r="I45" s="28">
        <v>2928</v>
      </c>
      <c r="J45" s="28">
        <v>1414</v>
      </c>
      <c r="K45" s="28">
        <v>826</v>
      </c>
      <c r="L45" s="28">
        <v>2240</v>
      </c>
      <c r="M45" s="47">
        <f t="shared" si="19"/>
        <v>73.645833333333329</v>
      </c>
      <c r="N45" s="47">
        <f t="shared" si="20"/>
        <v>81.944444444444443</v>
      </c>
      <c r="O45" s="47">
        <f t="shared" si="21"/>
        <v>76.502732240437155</v>
      </c>
      <c r="P45" s="28">
        <v>1414</v>
      </c>
      <c r="Q45" s="28">
        <v>826</v>
      </c>
      <c r="R45" s="28">
        <v>2240</v>
      </c>
      <c r="S45" s="28">
        <v>1362</v>
      </c>
      <c r="T45" s="28">
        <v>805</v>
      </c>
      <c r="U45" s="28">
        <v>2167</v>
      </c>
      <c r="V45" s="47">
        <f t="shared" si="22"/>
        <v>96.322489391796324</v>
      </c>
      <c r="W45" s="47">
        <f t="shared" si="1"/>
        <v>97.457627118644069</v>
      </c>
      <c r="X45" s="47">
        <f t="shared" si="2"/>
        <v>96.741071428571416</v>
      </c>
      <c r="Y45" s="28">
        <v>3</v>
      </c>
      <c r="Z45" s="28">
        <v>1</v>
      </c>
      <c r="AA45" s="28">
        <v>4</v>
      </c>
      <c r="AB45" s="28">
        <v>3</v>
      </c>
      <c r="AC45" s="28">
        <v>1</v>
      </c>
      <c r="AD45" s="28">
        <v>4</v>
      </c>
      <c r="AE45" s="28">
        <v>3</v>
      </c>
      <c r="AF45" s="28">
        <v>1</v>
      </c>
      <c r="AG45" s="28">
        <v>4</v>
      </c>
      <c r="AH45" s="47">
        <f t="shared" si="23"/>
        <v>100</v>
      </c>
      <c r="AI45" s="47">
        <f t="shared" si="3"/>
        <v>100</v>
      </c>
      <c r="AJ45" s="47">
        <f t="shared" si="4"/>
        <v>100</v>
      </c>
      <c r="AK45" s="28">
        <v>3</v>
      </c>
      <c r="AL45" s="28">
        <v>1</v>
      </c>
      <c r="AM45" s="28">
        <v>4</v>
      </c>
      <c r="AN45" s="28">
        <v>3</v>
      </c>
      <c r="AO45" s="28">
        <v>1</v>
      </c>
      <c r="AP45" s="28">
        <v>4</v>
      </c>
      <c r="AQ45" s="47">
        <f t="shared" ref="AQ45:AQ47" si="158">+AN45/AK45*100</f>
        <v>100</v>
      </c>
      <c r="AR45" s="47">
        <f t="shared" ref="AR45:AR46" si="159">+AO45/AL45*100</f>
        <v>100</v>
      </c>
      <c r="AS45" s="47">
        <f t="shared" ref="AS45:AS47" si="160">+AP45/AM45*100</f>
        <v>100</v>
      </c>
      <c r="AT45" s="28">
        <v>1444</v>
      </c>
      <c r="AU45" s="28">
        <v>787</v>
      </c>
      <c r="AV45" s="28">
        <v>2231</v>
      </c>
      <c r="AW45" s="28">
        <v>1444</v>
      </c>
      <c r="AX45" s="28">
        <v>787</v>
      </c>
      <c r="AY45" s="28">
        <v>2231</v>
      </c>
      <c r="AZ45" s="28">
        <v>1087</v>
      </c>
      <c r="BA45" s="28">
        <v>657</v>
      </c>
      <c r="BB45" s="28">
        <v>1744</v>
      </c>
      <c r="BC45" s="47">
        <f t="shared" si="25"/>
        <v>75.2770083102493</v>
      </c>
      <c r="BD45" s="47">
        <f t="shared" si="7"/>
        <v>83.481575603557815</v>
      </c>
      <c r="BE45" s="47">
        <f t="shared" si="8"/>
        <v>78.17122366651725</v>
      </c>
      <c r="BF45" s="28">
        <v>1087</v>
      </c>
      <c r="BG45" s="28">
        <v>657</v>
      </c>
      <c r="BH45" s="28">
        <v>1744</v>
      </c>
      <c r="BI45" s="28">
        <v>1045</v>
      </c>
      <c r="BJ45" s="28">
        <v>639</v>
      </c>
      <c r="BK45" s="28">
        <v>1684</v>
      </c>
      <c r="BL45" s="47">
        <f t="shared" si="152"/>
        <v>96.136154553817846</v>
      </c>
      <c r="BM45" s="47">
        <f t="shared" si="153"/>
        <v>97.260273972602747</v>
      </c>
      <c r="BN45" s="47">
        <f t="shared" si="154"/>
        <v>96.559633027522935</v>
      </c>
      <c r="BO45" s="28">
        <v>473</v>
      </c>
      <c r="BP45" s="28">
        <v>220</v>
      </c>
      <c r="BQ45" s="28">
        <v>693</v>
      </c>
      <c r="BR45" s="28">
        <v>473</v>
      </c>
      <c r="BS45" s="28">
        <v>220</v>
      </c>
      <c r="BT45" s="28">
        <v>693</v>
      </c>
      <c r="BU45" s="28">
        <v>324</v>
      </c>
      <c r="BV45" s="28">
        <v>168</v>
      </c>
      <c r="BW45" s="28">
        <v>492</v>
      </c>
      <c r="BX45" s="47">
        <f t="shared" si="27"/>
        <v>68.498942917547566</v>
      </c>
      <c r="BY45" s="47">
        <f t="shared" si="11"/>
        <v>76.363636363636374</v>
      </c>
      <c r="BZ45" s="47">
        <f t="shared" si="12"/>
        <v>70.995670995671006</v>
      </c>
      <c r="CA45" s="28">
        <v>324</v>
      </c>
      <c r="CB45" s="28">
        <v>168</v>
      </c>
      <c r="CC45" s="28">
        <v>492</v>
      </c>
      <c r="CD45" s="28">
        <v>314</v>
      </c>
      <c r="CE45" s="28">
        <v>165</v>
      </c>
      <c r="CF45" s="28">
        <v>479</v>
      </c>
      <c r="CG45" s="47">
        <f t="shared" si="155"/>
        <v>96.913580246913583</v>
      </c>
      <c r="CH45" s="47">
        <f t="shared" si="156"/>
        <v>98.214285714285708</v>
      </c>
      <c r="CI45" s="47">
        <f t="shared" si="157"/>
        <v>97.357723577235774</v>
      </c>
      <c r="CJ45" s="40"/>
      <c r="CK45" s="40"/>
      <c r="CL45" s="40"/>
      <c r="CM45" s="40"/>
      <c r="CN45" s="40"/>
      <c r="CO45" s="40"/>
      <c r="CP45" s="40"/>
      <c r="CQ45" s="40"/>
      <c r="CR45" s="40"/>
      <c r="CS45" s="48"/>
      <c r="CT45" s="48"/>
      <c r="CU45" s="48"/>
      <c r="CV45" s="40"/>
      <c r="CW45" s="40"/>
      <c r="CX45" s="40"/>
      <c r="CY45" s="40"/>
      <c r="CZ45" s="40"/>
      <c r="DA45" s="40"/>
      <c r="DB45" s="48"/>
      <c r="DC45" s="48"/>
      <c r="DD45" s="48"/>
    </row>
    <row r="46" spans="1:108" s="6" customFormat="1" ht="28.5" x14ac:dyDescent="0.25">
      <c r="A46" s="17">
        <v>38</v>
      </c>
      <c r="B46" s="91" t="s">
        <v>49</v>
      </c>
      <c r="C46" s="7" t="s">
        <v>59</v>
      </c>
      <c r="D46" s="28">
        <v>19279</v>
      </c>
      <c r="E46" s="28">
        <v>18563</v>
      </c>
      <c r="F46" s="28">
        <f>SUM(D46:E46)</f>
        <v>37842</v>
      </c>
      <c r="G46" s="28">
        <v>18257</v>
      </c>
      <c r="H46" s="28">
        <v>18000</v>
      </c>
      <c r="I46" s="28">
        <f>SUM(G46:H46)</f>
        <v>36257</v>
      </c>
      <c r="J46" s="28">
        <v>15657</v>
      </c>
      <c r="K46" s="28">
        <v>16582</v>
      </c>
      <c r="L46" s="28">
        <f>SUM(J46:K46)</f>
        <v>32239</v>
      </c>
      <c r="M46" s="47">
        <f t="shared" si="19"/>
        <v>85.758887002245714</v>
      </c>
      <c r="N46" s="47">
        <f t="shared" si="20"/>
        <v>92.122222222222234</v>
      </c>
      <c r="O46" s="47">
        <f t="shared" si="21"/>
        <v>88.918002040985186</v>
      </c>
      <c r="P46" s="28">
        <v>15657</v>
      </c>
      <c r="Q46" s="28">
        <v>16582</v>
      </c>
      <c r="R46" s="28">
        <f>SUM(P46:Q46)</f>
        <v>32239</v>
      </c>
      <c r="S46" s="28">
        <v>3244</v>
      </c>
      <c r="T46" s="28">
        <v>5686</v>
      </c>
      <c r="U46" s="28">
        <f>SUM(S46:T46)</f>
        <v>8930</v>
      </c>
      <c r="V46" s="47">
        <f t="shared" si="22"/>
        <v>20.719167145685635</v>
      </c>
      <c r="W46" s="47">
        <f t="shared" si="1"/>
        <v>34.290194186467254</v>
      </c>
      <c r="X46" s="47">
        <f t="shared" si="2"/>
        <v>27.699370327863765</v>
      </c>
      <c r="Y46" s="28">
        <v>11067</v>
      </c>
      <c r="Z46" s="28">
        <v>12024</v>
      </c>
      <c r="AA46" s="28">
        <f>SUM(Y46:Z46)</f>
        <v>23091</v>
      </c>
      <c r="AB46" s="28">
        <v>10466</v>
      </c>
      <c r="AC46" s="28">
        <v>11656</v>
      </c>
      <c r="AD46" s="28">
        <f>SUM(AB46:AC46)</f>
        <v>22122</v>
      </c>
      <c r="AE46" s="28">
        <v>8900</v>
      </c>
      <c r="AF46" s="28">
        <v>10684</v>
      </c>
      <c r="AG46" s="28">
        <f>SUM(AE46:AF46)</f>
        <v>19584</v>
      </c>
      <c r="AH46" s="47">
        <f t="shared" si="23"/>
        <v>85.037263519969414</v>
      </c>
      <c r="AI46" s="47">
        <f t="shared" si="3"/>
        <v>91.66094715168154</v>
      </c>
      <c r="AJ46" s="47">
        <f t="shared" si="4"/>
        <v>88.527257933279088</v>
      </c>
      <c r="AK46" s="28">
        <v>8900</v>
      </c>
      <c r="AL46" s="28">
        <v>10684</v>
      </c>
      <c r="AM46" s="28">
        <f>SUM(AK46:AL46)</f>
        <v>19584</v>
      </c>
      <c r="AN46" s="28">
        <v>1667</v>
      </c>
      <c r="AO46" s="28">
        <v>3553</v>
      </c>
      <c r="AP46" s="28">
        <f>SUM(AN46:AO46)</f>
        <v>5220</v>
      </c>
      <c r="AQ46" s="47">
        <f t="shared" si="158"/>
        <v>18.730337078651687</v>
      </c>
      <c r="AR46" s="47">
        <f t="shared" si="159"/>
        <v>33.255335080494199</v>
      </c>
      <c r="AS46" s="47">
        <f t="shared" si="160"/>
        <v>26.65441176470588</v>
      </c>
      <c r="AT46" s="28">
        <v>4047</v>
      </c>
      <c r="AU46" s="28">
        <v>3655</v>
      </c>
      <c r="AV46" s="28">
        <f>SUM(AT46:AU46)</f>
        <v>7702</v>
      </c>
      <c r="AW46" s="28">
        <v>3876</v>
      </c>
      <c r="AX46" s="28">
        <v>3562</v>
      </c>
      <c r="AY46" s="28">
        <f>SUM(AW46:AX46)</f>
        <v>7438</v>
      </c>
      <c r="AZ46" s="28">
        <v>3279</v>
      </c>
      <c r="BA46" s="28">
        <v>3281</v>
      </c>
      <c r="BB46" s="28">
        <f>SUM(AZ46:BA46)</f>
        <v>6560</v>
      </c>
      <c r="BC46" s="47">
        <f t="shared" si="25"/>
        <v>84.597523219814235</v>
      </c>
      <c r="BD46" s="47">
        <f t="shared" si="7"/>
        <v>92.111173498034816</v>
      </c>
      <c r="BE46" s="47">
        <f t="shared" si="8"/>
        <v>88.195751546114536</v>
      </c>
      <c r="BF46" s="28">
        <v>3279</v>
      </c>
      <c r="BG46" s="28">
        <v>3281</v>
      </c>
      <c r="BH46" s="28">
        <f>SUM(BF46:BG46)</f>
        <v>6560</v>
      </c>
      <c r="BI46" s="28">
        <v>588</v>
      </c>
      <c r="BJ46" s="28">
        <v>996</v>
      </c>
      <c r="BK46" s="28">
        <f>SUM(BI46:BJ46)</f>
        <v>1584</v>
      </c>
      <c r="BL46" s="47">
        <f t="shared" si="152"/>
        <v>17.932296431838974</v>
      </c>
      <c r="BM46" s="47">
        <f t="shared" si="153"/>
        <v>30.356598597988416</v>
      </c>
      <c r="BN46" s="47">
        <f t="shared" si="154"/>
        <v>24.146341463414632</v>
      </c>
      <c r="BO46" s="28">
        <v>4165</v>
      </c>
      <c r="BP46" s="28">
        <v>2884</v>
      </c>
      <c r="BQ46" s="28">
        <f>SUM(BO46:BP46)</f>
        <v>7049</v>
      </c>
      <c r="BR46" s="28">
        <v>3915</v>
      </c>
      <c r="BS46" s="28">
        <v>2782</v>
      </c>
      <c r="BT46" s="28">
        <f>SUM(BR46:BS46)</f>
        <v>6697</v>
      </c>
      <c r="BU46" s="28">
        <v>3478</v>
      </c>
      <c r="BV46" s="28">
        <v>2617</v>
      </c>
      <c r="BW46" s="28">
        <f>SUM(BU46:BV46)</f>
        <v>6095</v>
      </c>
      <c r="BX46" s="47">
        <f t="shared" si="27"/>
        <v>88.837803320561932</v>
      </c>
      <c r="BY46" s="47">
        <f t="shared" si="11"/>
        <v>94.069015097052471</v>
      </c>
      <c r="BZ46" s="47">
        <f t="shared" si="12"/>
        <v>91.010900403165593</v>
      </c>
      <c r="CA46" s="28">
        <v>3478</v>
      </c>
      <c r="CB46" s="28">
        <v>2617</v>
      </c>
      <c r="CC46" s="28">
        <f>SUM(CA46:CB46)</f>
        <v>6095</v>
      </c>
      <c r="CD46" s="28">
        <v>989</v>
      </c>
      <c r="CE46" s="28">
        <v>1137</v>
      </c>
      <c r="CF46" s="28">
        <f>SUM(CD46:CE46)</f>
        <v>2126</v>
      </c>
      <c r="CG46" s="47">
        <f t="shared" si="155"/>
        <v>28.43588269120184</v>
      </c>
      <c r="CH46" s="47">
        <f t="shared" si="156"/>
        <v>43.446694688574702</v>
      </c>
      <c r="CI46" s="47">
        <f t="shared" si="157"/>
        <v>34.881050041017225</v>
      </c>
      <c r="CJ46" s="40"/>
      <c r="CK46" s="40"/>
      <c r="CL46" s="40"/>
      <c r="CM46" s="40"/>
      <c r="CN46" s="40"/>
      <c r="CO46" s="40"/>
      <c r="CP46" s="40"/>
      <c r="CQ46" s="40"/>
      <c r="CR46" s="40"/>
      <c r="CS46" s="48"/>
      <c r="CT46" s="48"/>
      <c r="CU46" s="48"/>
      <c r="CV46" s="40"/>
      <c r="CW46" s="40"/>
      <c r="CX46" s="40"/>
      <c r="CY46" s="40"/>
      <c r="CZ46" s="40"/>
      <c r="DA46" s="40"/>
      <c r="DB46" s="48"/>
      <c r="DC46" s="48"/>
      <c r="DD46" s="48"/>
    </row>
    <row r="47" spans="1:108" s="6" customFormat="1" ht="28.5" x14ac:dyDescent="0.25">
      <c r="A47" s="17">
        <v>39</v>
      </c>
      <c r="B47" s="92"/>
      <c r="C47" s="7" t="s">
        <v>58</v>
      </c>
      <c r="D47" s="28">
        <v>26</v>
      </c>
      <c r="E47" s="28">
        <v>19</v>
      </c>
      <c r="F47" s="28">
        <v>45</v>
      </c>
      <c r="G47" s="28">
        <v>26</v>
      </c>
      <c r="H47" s="28">
        <v>19</v>
      </c>
      <c r="I47" s="28">
        <v>45</v>
      </c>
      <c r="J47" s="28">
        <v>16</v>
      </c>
      <c r="K47" s="28">
        <v>16</v>
      </c>
      <c r="L47" s="28">
        <v>32</v>
      </c>
      <c r="M47" s="47">
        <f t="shared" si="19"/>
        <v>61.53846153846154</v>
      </c>
      <c r="N47" s="47">
        <f t="shared" si="20"/>
        <v>84.210526315789465</v>
      </c>
      <c r="O47" s="47">
        <f t="shared" si="21"/>
        <v>71.111111111111114</v>
      </c>
      <c r="P47" s="28">
        <v>16</v>
      </c>
      <c r="Q47" s="28">
        <v>16</v>
      </c>
      <c r="R47" s="28">
        <v>32</v>
      </c>
      <c r="S47" s="28">
        <v>1</v>
      </c>
      <c r="T47" s="28">
        <v>1</v>
      </c>
      <c r="U47" s="28">
        <v>2</v>
      </c>
      <c r="V47" s="47">
        <f t="shared" si="22"/>
        <v>6.25</v>
      </c>
      <c r="W47" s="47">
        <f t="shared" si="1"/>
        <v>6.25</v>
      </c>
      <c r="X47" s="47">
        <f t="shared" si="2"/>
        <v>6.25</v>
      </c>
      <c r="Y47" s="28">
        <v>1</v>
      </c>
      <c r="Z47" s="28">
        <v>0</v>
      </c>
      <c r="AA47" s="28">
        <v>1</v>
      </c>
      <c r="AB47" s="28">
        <v>1</v>
      </c>
      <c r="AC47" s="28">
        <v>0</v>
      </c>
      <c r="AD47" s="28">
        <v>1</v>
      </c>
      <c r="AE47" s="28">
        <v>1</v>
      </c>
      <c r="AF47" s="28">
        <v>0</v>
      </c>
      <c r="AG47" s="28">
        <v>1</v>
      </c>
      <c r="AH47" s="47">
        <f t="shared" si="23"/>
        <v>100</v>
      </c>
      <c r="AI47" s="48"/>
      <c r="AJ47" s="47">
        <f t="shared" si="4"/>
        <v>100</v>
      </c>
      <c r="AK47" s="28">
        <v>1</v>
      </c>
      <c r="AL47" s="28">
        <v>0</v>
      </c>
      <c r="AM47" s="28">
        <v>1</v>
      </c>
      <c r="AN47" s="28">
        <v>0</v>
      </c>
      <c r="AO47" s="28">
        <v>0</v>
      </c>
      <c r="AP47" s="28">
        <v>0</v>
      </c>
      <c r="AQ47" s="47">
        <f t="shared" si="158"/>
        <v>0</v>
      </c>
      <c r="AR47" s="48"/>
      <c r="AS47" s="47">
        <f t="shared" si="160"/>
        <v>0</v>
      </c>
      <c r="AT47" s="28">
        <v>24</v>
      </c>
      <c r="AU47" s="28">
        <v>17</v>
      </c>
      <c r="AV47" s="28">
        <v>41</v>
      </c>
      <c r="AW47" s="28">
        <v>24</v>
      </c>
      <c r="AX47" s="28">
        <v>17</v>
      </c>
      <c r="AY47" s="28">
        <v>41</v>
      </c>
      <c r="AZ47" s="28">
        <v>15</v>
      </c>
      <c r="BA47" s="28">
        <v>14</v>
      </c>
      <c r="BB47" s="28">
        <v>29</v>
      </c>
      <c r="BC47" s="47">
        <f t="shared" si="25"/>
        <v>62.5</v>
      </c>
      <c r="BD47" s="47">
        <f t="shared" si="7"/>
        <v>82.35294117647058</v>
      </c>
      <c r="BE47" s="47">
        <f t="shared" si="8"/>
        <v>70.731707317073173</v>
      </c>
      <c r="BF47" s="28">
        <v>15</v>
      </c>
      <c r="BG47" s="28">
        <v>14</v>
      </c>
      <c r="BH47" s="28">
        <v>29</v>
      </c>
      <c r="BI47" s="28">
        <v>1</v>
      </c>
      <c r="BJ47" s="28">
        <v>1</v>
      </c>
      <c r="BK47" s="28">
        <v>2</v>
      </c>
      <c r="BL47" s="47">
        <f t="shared" si="152"/>
        <v>6.666666666666667</v>
      </c>
      <c r="BM47" s="47">
        <f t="shared" si="153"/>
        <v>7.1428571428571423</v>
      </c>
      <c r="BN47" s="47">
        <f t="shared" si="154"/>
        <v>6.8965517241379306</v>
      </c>
      <c r="BO47" s="28">
        <v>1</v>
      </c>
      <c r="BP47" s="28">
        <v>2</v>
      </c>
      <c r="BQ47" s="28">
        <v>3</v>
      </c>
      <c r="BR47" s="28">
        <v>1</v>
      </c>
      <c r="BS47" s="28">
        <v>2</v>
      </c>
      <c r="BT47" s="28">
        <v>3</v>
      </c>
      <c r="BU47" s="28">
        <v>0</v>
      </c>
      <c r="BV47" s="28">
        <v>2</v>
      </c>
      <c r="BW47" s="28">
        <v>2</v>
      </c>
      <c r="BX47" s="47">
        <f t="shared" si="27"/>
        <v>0</v>
      </c>
      <c r="BY47" s="47">
        <f t="shared" si="11"/>
        <v>100</v>
      </c>
      <c r="BZ47" s="47">
        <f t="shared" si="12"/>
        <v>66.666666666666657</v>
      </c>
      <c r="CA47" s="28">
        <v>0</v>
      </c>
      <c r="CB47" s="28">
        <v>2</v>
      </c>
      <c r="CC47" s="28">
        <v>2</v>
      </c>
      <c r="CD47" s="28">
        <v>0</v>
      </c>
      <c r="CE47" s="28">
        <v>0</v>
      </c>
      <c r="CF47" s="28">
        <v>0</v>
      </c>
      <c r="CG47" s="48"/>
      <c r="CH47" s="47">
        <f t="shared" si="156"/>
        <v>0</v>
      </c>
      <c r="CI47" s="47">
        <f t="shared" si="157"/>
        <v>0</v>
      </c>
      <c r="CJ47" s="40"/>
      <c r="CK47" s="40"/>
      <c r="CL47" s="40"/>
      <c r="CM47" s="40"/>
      <c r="CN47" s="40"/>
      <c r="CO47" s="40"/>
      <c r="CP47" s="40"/>
      <c r="CQ47" s="40"/>
      <c r="CR47" s="40"/>
      <c r="CS47" s="48"/>
      <c r="CT47" s="48"/>
      <c r="CU47" s="48"/>
      <c r="CV47" s="40"/>
      <c r="CW47" s="40"/>
      <c r="CX47" s="40"/>
      <c r="CY47" s="40"/>
      <c r="CZ47" s="40"/>
      <c r="DA47" s="40"/>
      <c r="DB47" s="48"/>
      <c r="DC47" s="48"/>
      <c r="DD47" s="48"/>
    </row>
    <row r="48" spans="1:108" s="6" customFormat="1" ht="28.5" x14ac:dyDescent="0.25">
      <c r="A48" s="17">
        <v>40</v>
      </c>
      <c r="B48" s="111" t="s">
        <v>50</v>
      </c>
      <c r="C48" s="27" t="s">
        <v>75</v>
      </c>
      <c r="D48" s="28">
        <v>84356</v>
      </c>
      <c r="E48" s="28">
        <v>101087</v>
      </c>
      <c r="F48" s="28">
        <f>E48+D48</f>
        <v>185443</v>
      </c>
      <c r="G48" s="28">
        <v>83193</v>
      </c>
      <c r="H48" s="28">
        <v>98598</v>
      </c>
      <c r="I48" s="28">
        <f>H48+G48</f>
        <v>181791</v>
      </c>
      <c r="J48" s="28">
        <v>69966</v>
      </c>
      <c r="K48" s="28">
        <v>73307</v>
      </c>
      <c r="L48" s="28">
        <f>K48+J48</f>
        <v>143273</v>
      </c>
      <c r="M48" s="47">
        <f t="shared" si="19"/>
        <v>84.100825790631433</v>
      </c>
      <c r="N48" s="47">
        <f t="shared" si="20"/>
        <v>74.34937828353516</v>
      </c>
      <c r="O48" s="47">
        <f t="shared" si="21"/>
        <v>78.811932383891389</v>
      </c>
      <c r="P48" s="28">
        <v>69966</v>
      </c>
      <c r="Q48" s="28">
        <v>73307</v>
      </c>
      <c r="R48" s="28">
        <f>Q48+P48</f>
        <v>143273</v>
      </c>
      <c r="S48" s="28">
        <v>7876</v>
      </c>
      <c r="T48" s="28">
        <v>6777</v>
      </c>
      <c r="U48" s="28">
        <f>T48+S48</f>
        <v>14653</v>
      </c>
      <c r="V48" s="47">
        <f t="shared" si="22"/>
        <v>11.256896206728982</v>
      </c>
      <c r="W48" s="47">
        <f t="shared" si="1"/>
        <v>9.2446833181005914</v>
      </c>
      <c r="X48" s="47">
        <f t="shared" si="2"/>
        <v>10.227328247471611</v>
      </c>
      <c r="Y48" s="40"/>
      <c r="Z48" s="40"/>
      <c r="AA48" s="40"/>
      <c r="AB48" s="40"/>
      <c r="AC48" s="40"/>
      <c r="AD48" s="40"/>
      <c r="AE48" s="40"/>
      <c r="AF48" s="40"/>
      <c r="AG48" s="40"/>
      <c r="AH48" s="48"/>
      <c r="AI48" s="48"/>
      <c r="AJ48" s="48"/>
      <c r="AK48" s="40"/>
      <c r="AL48" s="40"/>
      <c r="AM48" s="40"/>
      <c r="AN48" s="40"/>
      <c r="AO48" s="40"/>
      <c r="AP48" s="40"/>
      <c r="AQ48" s="48"/>
      <c r="AR48" s="48"/>
      <c r="AS48" s="48"/>
      <c r="AT48" s="40"/>
      <c r="AU48" s="40"/>
      <c r="AV48" s="40"/>
      <c r="AW48" s="40"/>
      <c r="AX48" s="40"/>
      <c r="AY48" s="40"/>
      <c r="AZ48" s="40"/>
      <c r="BA48" s="40"/>
      <c r="BB48" s="40"/>
      <c r="BC48" s="48"/>
      <c r="BD48" s="48"/>
      <c r="BE48" s="48"/>
      <c r="BF48" s="40"/>
      <c r="BG48" s="40"/>
      <c r="BH48" s="40"/>
      <c r="BI48" s="40"/>
      <c r="BJ48" s="40"/>
      <c r="BK48" s="40"/>
      <c r="BL48" s="48"/>
      <c r="BM48" s="48"/>
      <c r="BN48" s="48"/>
      <c r="BO48" s="40"/>
      <c r="BP48" s="40"/>
      <c r="BQ48" s="40"/>
      <c r="BR48" s="40"/>
      <c r="BS48" s="40"/>
      <c r="BT48" s="40"/>
      <c r="BU48" s="40"/>
      <c r="BV48" s="40"/>
      <c r="BW48" s="40"/>
      <c r="BX48" s="48"/>
      <c r="BY48" s="48"/>
      <c r="BZ48" s="48"/>
      <c r="CA48" s="40"/>
      <c r="CB48" s="40"/>
      <c r="CC48" s="40"/>
      <c r="CD48" s="40"/>
      <c r="CE48" s="40"/>
      <c r="CF48" s="40"/>
      <c r="CG48" s="48"/>
      <c r="CH48" s="48"/>
      <c r="CI48" s="48"/>
      <c r="CJ48" s="40"/>
      <c r="CK48" s="40"/>
      <c r="CL48" s="40"/>
      <c r="CM48" s="40"/>
      <c r="CN48" s="40"/>
      <c r="CO48" s="40"/>
      <c r="CP48" s="40"/>
      <c r="CQ48" s="40"/>
      <c r="CR48" s="40"/>
      <c r="CS48" s="48"/>
      <c r="CT48" s="48"/>
      <c r="CU48" s="48"/>
      <c r="CV48" s="40"/>
      <c r="CW48" s="40"/>
      <c r="CX48" s="40"/>
      <c r="CY48" s="40"/>
      <c r="CZ48" s="40"/>
      <c r="DA48" s="40"/>
      <c r="DB48" s="48"/>
      <c r="DC48" s="48"/>
      <c r="DD48" s="48"/>
    </row>
    <row r="49" spans="1:108" s="5" customFormat="1" ht="28.5" x14ac:dyDescent="0.25">
      <c r="A49" s="17">
        <v>41</v>
      </c>
      <c r="B49" s="111"/>
      <c r="C49" s="7" t="s">
        <v>13</v>
      </c>
      <c r="D49" s="28">
        <v>136</v>
      </c>
      <c r="E49" s="28">
        <v>275</v>
      </c>
      <c r="F49" s="28">
        <f>SUM(D49:E49)</f>
        <v>411</v>
      </c>
      <c r="G49" s="28">
        <v>114</v>
      </c>
      <c r="H49" s="28">
        <v>250</v>
      </c>
      <c r="I49" s="28">
        <f>SUM(G49:H49)</f>
        <v>364</v>
      </c>
      <c r="J49" s="28">
        <v>90</v>
      </c>
      <c r="K49" s="28">
        <v>191</v>
      </c>
      <c r="L49" s="28">
        <f>SUM(J49:K49)</f>
        <v>281</v>
      </c>
      <c r="M49" s="47">
        <f t="shared" si="19"/>
        <v>78.94736842105263</v>
      </c>
      <c r="N49" s="47">
        <f t="shared" si="20"/>
        <v>76.400000000000006</v>
      </c>
      <c r="O49" s="47">
        <f t="shared" si="21"/>
        <v>77.197802197802204</v>
      </c>
      <c r="P49" s="28">
        <v>90</v>
      </c>
      <c r="Q49" s="28">
        <v>191</v>
      </c>
      <c r="R49" s="28">
        <f>SUM(P49:Q49)</f>
        <v>281</v>
      </c>
      <c r="S49" s="28">
        <v>6</v>
      </c>
      <c r="T49" s="28">
        <v>11</v>
      </c>
      <c r="U49" s="28">
        <v>17</v>
      </c>
      <c r="V49" s="47">
        <f t="shared" si="22"/>
        <v>6.666666666666667</v>
      </c>
      <c r="W49" s="47">
        <f t="shared" si="1"/>
        <v>5.7591623036649215</v>
      </c>
      <c r="X49" s="47">
        <f t="shared" si="2"/>
        <v>6.0498220640569391</v>
      </c>
      <c r="Y49" s="40"/>
      <c r="Z49" s="40"/>
      <c r="AA49" s="40"/>
      <c r="AB49" s="40"/>
      <c r="AC49" s="40"/>
      <c r="AD49" s="40"/>
      <c r="AE49" s="40"/>
      <c r="AF49" s="40"/>
      <c r="AG49" s="40"/>
      <c r="AH49" s="48"/>
      <c r="AI49" s="48"/>
      <c r="AJ49" s="48"/>
      <c r="AK49" s="40"/>
      <c r="AL49" s="40"/>
      <c r="AM49" s="40"/>
      <c r="AN49" s="40"/>
      <c r="AO49" s="40"/>
      <c r="AP49" s="40"/>
      <c r="AQ49" s="48"/>
      <c r="AR49" s="48"/>
      <c r="AS49" s="48"/>
      <c r="AT49" s="28">
        <v>136</v>
      </c>
      <c r="AU49" s="28">
        <v>273</v>
      </c>
      <c r="AV49" s="28">
        <f>SUM(AT49:AU49)</f>
        <v>409</v>
      </c>
      <c r="AW49" s="28">
        <v>114</v>
      </c>
      <c r="AX49" s="28">
        <v>248</v>
      </c>
      <c r="AY49" s="28">
        <f>SUM(AW49:AX49)</f>
        <v>362</v>
      </c>
      <c r="AZ49" s="28">
        <v>90</v>
      </c>
      <c r="BA49" s="28">
        <v>189</v>
      </c>
      <c r="BB49" s="28">
        <f>SUM(AZ49:BA49)</f>
        <v>279</v>
      </c>
      <c r="BC49" s="47">
        <f t="shared" si="25"/>
        <v>78.94736842105263</v>
      </c>
      <c r="BD49" s="47">
        <f t="shared" si="7"/>
        <v>76.209677419354833</v>
      </c>
      <c r="BE49" s="47">
        <f t="shared" si="8"/>
        <v>77.071823204419886</v>
      </c>
      <c r="BF49" s="28">
        <v>90</v>
      </c>
      <c r="BG49" s="28">
        <v>189</v>
      </c>
      <c r="BH49" s="28">
        <f>SUM(BF49:BG49)</f>
        <v>279</v>
      </c>
      <c r="BI49" s="28">
        <v>6</v>
      </c>
      <c r="BJ49" s="28">
        <v>11</v>
      </c>
      <c r="BK49" s="28">
        <v>17</v>
      </c>
      <c r="BL49" s="47">
        <f t="shared" ref="BL49:BL50" si="161">+BI49/BF49*100</f>
        <v>6.666666666666667</v>
      </c>
      <c r="BM49" s="47">
        <f t="shared" ref="BM49:BM50" si="162">+BJ49/BG49*100</f>
        <v>5.8201058201058196</v>
      </c>
      <c r="BN49" s="47">
        <f t="shared" ref="BN49:BN50" si="163">+BK49/BH49*100</f>
        <v>6.0931899641577063</v>
      </c>
      <c r="BO49" s="28">
        <v>0</v>
      </c>
      <c r="BP49" s="28">
        <v>2</v>
      </c>
      <c r="BQ49" s="28">
        <v>2</v>
      </c>
      <c r="BR49" s="28">
        <v>0</v>
      </c>
      <c r="BS49" s="28">
        <v>2</v>
      </c>
      <c r="BT49" s="28">
        <v>2</v>
      </c>
      <c r="BU49" s="28">
        <v>0</v>
      </c>
      <c r="BV49" s="28">
        <v>2</v>
      </c>
      <c r="BW49" s="28">
        <v>2</v>
      </c>
      <c r="BX49" s="48"/>
      <c r="BY49" s="47">
        <f t="shared" si="11"/>
        <v>100</v>
      </c>
      <c r="BZ49" s="47">
        <f t="shared" si="12"/>
        <v>100</v>
      </c>
      <c r="CA49" s="28">
        <v>0</v>
      </c>
      <c r="CB49" s="28">
        <v>2</v>
      </c>
      <c r="CC49" s="28">
        <v>2</v>
      </c>
      <c r="CD49" s="28">
        <v>0</v>
      </c>
      <c r="CE49" s="28">
        <v>0</v>
      </c>
      <c r="CF49" s="28">
        <v>0</v>
      </c>
      <c r="CG49" s="48"/>
      <c r="CH49" s="47">
        <f t="shared" ref="CH49:CH50" si="164">+CE49/CB49*100</f>
        <v>0</v>
      </c>
      <c r="CI49" s="47">
        <f t="shared" ref="CI49:CI50" si="165">+CF49/CC49*100</f>
        <v>0</v>
      </c>
      <c r="CJ49" s="40"/>
      <c r="CK49" s="40"/>
      <c r="CL49" s="40"/>
      <c r="CM49" s="40"/>
      <c r="CN49" s="40"/>
      <c r="CO49" s="40"/>
      <c r="CP49" s="40"/>
      <c r="CQ49" s="40"/>
      <c r="CR49" s="40"/>
      <c r="CS49" s="48"/>
      <c r="CT49" s="48"/>
      <c r="CU49" s="48"/>
      <c r="CV49" s="40"/>
      <c r="CW49" s="40"/>
      <c r="CX49" s="40"/>
      <c r="CY49" s="40"/>
      <c r="CZ49" s="40"/>
      <c r="DA49" s="40"/>
      <c r="DB49" s="48"/>
      <c r="DC49" s="48"/>
      <c r="DD49" s="48"/>
    </row>
    <row r="50" spans="1:108" x14ac:dyDescent="0.25">
      <c r="A50" s="87" t="s">
        <v>0</v>
      </c>
      <c r="B50" s="87"/>
      <c r="C50" s="87"/>
      <c r="D50" s="28">
        <f>SUM(D9:D49)</f>
        <v>1749730</v>
      </c>
      <c r="E50" s="28">
        <f t="shared" ref="E50:DA50" si="166">SUM(E9:E49)</f>
        <v>1621353</v>
      </c>
      <c r="F50" s="28">
        <f t="shared" si="166"/>
        <v>3371083</v>
      </c>
      <c r="G50" s="28">
        <f t="shared" si="166"/>
        <v>1683214</v>
      </c>
      <c r="H50" s="28">
        <f t="shared" si="166"/>
        <v>1586223</v>
      </c>
      <c r="I50" s="28">
        <f t="shared" si="166"/>
        <v>3269437</v>
      </c>
      <c r="J50" s="28">
        <f t="shared" ref="J50" si="167">SUM(J9:J49)</f>
        <v>1326831</v>
      </c>
      <c r="K50" s="28">
        <f t="shared" ref="K50" si="168">SUM(K9:K49)</f>
        <v>1305973</v>
      </c>
      <c r="L50" s="28">
        <f t="shared" ref="L50" si="169">SUM(L9:L49)</f>
        <v>2632804</v>
      </c>
      <c r="M50" s="47">
        <f t="shared" si="19"/>
        <v>78.827231712663988</v>
      </c>
      <c r="N50" s="47">
        <f t="shared" si="20"/>
        <v>82.332244583516939</v>
      </c>
      <c r="O50" s="47">
        <f t="shared" si="21"/>
        <v>80.527748355450797</v>
      </c>
      <c r="P50" s="28">
        <f t="shared" si="166"/>
        <v>1326831</v>
      </c>
      <c r="Q50" s="28">
        <f t="shared" si="166"/>
        <v>1305973</v>
      </c>
      <c r="R50" s="28">
        <f t="shared" si="166"/>
        <v>2632804</v>
      </c>
      <c r="S50" s="28">
        <f t="shared" si="166"/>
        <v>647427</v>
      </c>
      <c r="T50" s="28">
        <f t="shared" si="166"/>
        <v>741909</v>
      </c>
      <c r="U50" s="28">
        <f t="shared" si="166"/>
        <v>1389336</v>
      </c>
      <c r="V50" s="47">
        <f t="shared" si="22"/>
        <v>48.794985947720548</v>
      </c>
      <c r="W50" s="47">
        <f t="shared" si="1"/>
        <v>56.808907994269411</v>
      </c>
      <c r="X50" s="47">
        <f t="shared" si="2"/>
        <v>52.770202415371593</v>
      </c>
      <c r="Y50" s="28">
        <f t="shared" si="166"/>
        <v>718381</v>
      </c>
      <c r="Z50" s="28">
        <f t="shared" si="166"/>
        <v>735034</v>
      </c>
      <c r="AA50" s="28">
        <f t="shared" si="166"/>
        <v>1453415</v>
      </c>
      <c r="AB50" s="28">
        <f t="shared" si="166"/>
        <v>702502</v>
      </c>
      <c r="AC50" s="28">
        <f t="shared" si="166"/>
        <v>727641</v>
      </c>
      <c r="AD50" s="28">
        <f t="shared" si="166"/>
        <v>1430143</v>
      </c>
      <c r="AE50" s="28">
        <f t="shared" ref="AE50" si="170">SUM(AE9:AE49)</f>
        <v>514313</v>
      </c>
      <c r="AF50" s="28">
        <f t="shared" ref="AF50" si="171">SUM(AF9:AF49)</f>
        <v>559325</v>
      </c>
      <c r="AG50" s="28">
        <f t="shared" ref="AG50" si="172">SUM(AG9:AG49)</f>
        <v>1073638</v>
      </c>
      <c r="AH50" s="47">
        <f t="shared" si="23"/>
        <v>73.211606514999247</v>
      </c>
      <c r="AI50" s="47">
        <f t="shared" si="3"/>
        <v>76.868263333154673</v>
      </c>
      <c r="AJ50" s="47">
        <f t="shared" si="4"/>
        <v>75.072073212259198</v>
      </c>
      <c r="AK50" s="28">
        <f t="shared" si="166"/>
        <v>514313</v>
      </c>
      <c r="AL50" s="28">
        <f t="shared" si="166"/>
        <v>559325</v>
      </c>
      <c r="AM50" s="28">
        <f t="shared" si="166"/>
        <v>1073638</v>
      </c>
      <c r="AN50" s="28">
        <f t="shared" si="166"/>
        <v>198680</v>
      </c>
      <c r="AO50" s="28">
        <f t="shared" si="166"/>
        <v>262813</v>
      </c>
      <c r="AP50" s="28">
        <f t="shared" si="166"/>
        <v>461493</v>
      </c>
      <c r="AQ50" s="47">
        <f t="shared" ref="AQ50" si="173">+AN50/AK50*100</f>
        <v>38.630172676949641</v>
      </c>
      <c r="AR50" s="47">
        <f t="shared" ref="AR50" si="174">+AO50/AL50*100</f>
        <v>46.987529611585394</v>
      </c>
      <c r="AS50" s="47">
        <f t="shared" ref="AS50" si="175">+AP50/AM50*100</f>
        <v>42.984041175889828</v>
      </c>
      <c r="AT50" s="28">
        <f t="shared" si="166"/>
        <v>360009</v>
      </c>
      <c r="AU50" s="28">
        <f t="shared" si="166"/>
        <v>322444</v>
      </c>
      <c r="AV50" s="28">
        <f t="shared" si="166"/>
        <v>682453</v>
      </c>
      <c r="AW50" s="28">
        <f t="shared" si="166"/>
        <v>351439</v>
      </c>
      <c r="AX50" s="28">
        <f t="shared" si="166"/>
        <v>317615</v>
      </c>
      <c r="AY50" s="28">
        <f t="shared" si="166"/>
        <v>669054</v>
      </c>
      <c r="AZ50" s="28">
        <f t="shared" ref="AZ50" si="176">SUM(AZ9:AZ49)</f>
        <v>281819</v>
      </c>
      <c r="BA50" s="28">
        <f t="shared" ref="BA50" si="177">SUM(BA9:BA49)</f>
        <v>273392</v>
      </c>
      <c r="BB50" s="28">
        <f t="shared" ref="BB50" si="178">SUM(BB9:BB49)</f>
        <v>555211</v>
      </c>
      <c r="BC50" s="47">
        <f t="shared" si="25"/>
        <v>80.190018751476074</v>
      </c>
      <c r="BD50" s="47">
        <f t="shared" si="7"/>
        <v>86.076539206271747</v>
      </c>
      <c r="BE50" s="47">
        <f t="shared" si="8"/>
        <v>82.98448256792426</v>
      </c>
      <c r="BF50" s="28">
        <f t="shared" si="166"/>
        <v>281819</v>
      </c>
      <c r="BG50" s="28">
        <f t="shared" si="166"/>
        <v>273392</v>
      </c>
      <c r="BH50" s="28">
        <f t="shared" si="166"/>
        <v>555211</v>
      </c>
      <c r="BI50" s="28">
        <f t="shared" si="166"/>
        <v>138713</v>
      </c>
      <c r="BJ50" s="28">
        <f t="shared" si="166"/>
        <v>163899</v>
      </c>
      <c r="BK50" s="28">
        <f t="shared" si="166"/>
        <v>302612</v>
      </c>
      <c r="BL50" s="47">
        <f t="shared" si="161"/>
        <v>49.220599036970533</v>
      </c>
      <c r="BM50" s="47">
        <f t="shared" si="162"/>
        <v>59.950181424474749</v>
      </c>
      <c r="BN50" s="47">
        <f t="shared" si="163"/>
        <v>54.503963358074678</v>
      </c>
      <c r="BO50" s="28">
        <f t="shared" si="166"/>
        <v>512626</v>
      </c>
      <c r="BP50" s="28">
        <f t="shared" si="166"/>
        <v>392928</v>
      </c>
      <c r="BQ50" s="28">
        <f t="shared" si="166"/>
        <v>905554</v>
      </c>
      <c r="BR50" s="28">
        <f t="shared" si="166"/>
        <v>473621</v>
      </c>
      <c r="BS50" s="28">
        <f t="shared" si="166"/>
        <v>374318</v>
      </c>
      <c r="BT50" s="28">
        <f t="shared" si="166"/>
        <v>847939</v>
      </c>
      <c r="BU50" s="28">
        <f t="shared" ref="BU50" si="179">SUM(BU9:BU49)</f>
        <v>398398</v>
      </c>
      <c r="BV50" s="28">
        <f t="shared" ref="BV50" si="180">SUM(BV9:BV49)</f>
        <v>338904</v>
      </c>
      <c r="BW50" s="28">
        <f t="shared" ref="BW50" si="181">SUM(BW9:BW49)</f>
        <v>737302</v>
      </c>
      <c r="BX50" s="47">
        <f t="shared" si="27"/>
        <v>84.117469453423737</v>
      </c>
      <c r="BY50" s="47">
        <f t="shared" si="11"/>
        <v>90.539060371128286</v>
      </c>
      <c r="BZ50" s="47">
        <f t="shared" si="12"/>
        <v>86.952245385576092</v>
      </c>
      <c r="CA50" s="28">
        <f t="shared" si="166"/>
        <v>398398</v>
      </c>
      <c r="CB50" s="28">
        <f t="shared" si="166"/>
        <v>338904</v>
      </c>
      <c r="CC50" s="28">
        <f t="shared" si="166"/>
        <v>737302</v>
      </c>
      <c r="CD50" s="28">
        <f t="shared" si="166"/>
        <v>252602</v>
      </c>
      <c r="CE50" s="28">
        <f t="shared" si="166"/>
        <v>256483</v>
      </c>
      <c r="CF50" s="28">
        <f t="shared" si="166"/>
        <v>509085</v>
      </c>
      <c r="CG50" s="47">
        <f t="shared" ref="CG50" si="182">+CD50/CA50*100</f>
        <v>63.404434761218674</v>
      </c>
      <c r="CH50" s="47">
        <f t="shared" si="164"/>
        <v>75.680133607157188</v>
      </c>
      <c r="CI50" s="47">
        <f t="shared" si="165"/>
        <v>69.047011943545527</v>
      </c>
      <c r="CJ50" s="28">
        <f t="shared" si="166"/>
        <v>21489</v>
      </c>
      <c r="CK50" s="28">
        <f t="shared" si="166"/>
        <v>15905</v>
      </c>
      <c r="CL50" s="28">
        <f t="shared" si="166"/>
        <v>37394</v>
      </c>
      <c r="CM50" s="28">
        <f t="shared" si="166"/>
        <v>21053</v>
      </c>
      <c r="CN50" s="28">
        <f t="shared" si="166"/>
        <v>15675</v>
      </c>
      <c r="CO50" s="28">
        <f t="shared" si="166"/>
        <v>36728</v>
      </c>
      <c r="CP50" s="28">
        <f t="shared" ref="CP50" si="183">SUM(CP9:CP49)</f>
        <v>19784</v>
      </c>
      <c r="CQ50" s="28">
        <f t="shared" ref="CQ50" si="184">SUM(CQ9:CQ49)</f>
        <v>15065</v>
      </c>
      <c r="CR50" s="28">
        <f t="shared" ref="CR50" si="185">SUM(CR9:CR49)</f>
        <v>34849</v>
      </c>
      <c r="CS50" s="47">
        <f t="shared" si="62"/>
        <v>93.97235548377904</v>
      </c>
      <c r="CT50" s="47">
        <f t="shared" si="15"/>
        <v>96.108452950558217</v>
      </c>
      <c r="CU50" s="47">
        <f t="shared" si="16"/>
        <v>94.884012197778262</v>
      </c>
      <c r="CV50" s="28">
        <f t="shared" si="166"/>
        <v>19784</v>
      </c>
      <c r="CW50" s="28">
        <f t="shared" si="166"/>
        <v>15065</v>
      </c>
      <c r="CX50" s="28">
        <f t="shared" si="166"/>
        <v>34849</v>
      </c>
      <c r="CY50" s="28">
        <f t="shared" si="166"/>
        <v>12210</v>
      </c>
      <c r="CZ50" s="28">
        <f t="shared" si="166"/>
        <v>10156</v>
      </c>
      <c r="DA50" s="28">
        <f t="shared" si="166"/>
        <v>22366</v>
      </c>
      <c r="DB50" s="47">
        <f t="shared" ref="DB50" si="186">+CY50/CV50*100</f>
        <v>61.716538617064302</v>
      </c>
      <c r="DC50" s="47">
        <f t="shared" ref="DC50" si="187">+CZ50/CW50*100</f>
        <v>67.414537006306006</v>
      </c>
      <c r="DD50" s="47">
        <f t="shared" ref="DD50" si="188">+DA50/CX50*100</f>
        <v>64.179746908089186</v>
      </c>
    </row>
    <row r="51" spans="1:108" x14ac:dyDescent="0.25">
      <c r="D51" s="101" t="s">
        <v>94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84"/>
      <c r="Q51" s="84"/>
      <c r="R51" s="84"/>
      <c r="S51" s="84"/>
      <c r="T51" s="84"/>
      <c r="U51" s="84"/>
      <c r="V51" s="85"/>
      <c r="W51" s="85"/>
      <c r="X51" s="85"/>
      <c r="Y51" s="86" t="str">
        <f>+D51</f>
        <v>Note ** Registered candidates are not provided , Hence Apppeared candidates are treated as Registered</v>
      </c>
      <c r="Z51" s="84"/>
      <c r="AA51" s="84"/>
      <c r="AB51" s="84"/>
      <c r="AC51" s="84"/>
      <c r="AD51" s="84"/>
      <c r="AE51" s="84"/>
      <c r="AF51" s="84"/>
      <c r="AG51" s="84"/>
      <c r="AH51" s="85"/>
      <c r="AI51" s="85"/>
      <c r="AJ51" s="85"/>
      <c r="AK51" s="86"/>
      <c r="AL51" s="84"/>
      <c r="AM51" s="84"/>
      <c r="AN51" s="84"/>
      <c r="AO51" s="84"/>
      <c r="AP51" s="84"/>
      <c r="AQ51" s="85"/>
      <c r="AR51" s="85"/>
      <c r="AS51" s="85"/>
      <c r="AT51" s="86" t="str">
        <f>+Y51</f>
        <v>Note ** Registered candidates are not provided , Hence Apppeared candidates are treated as Registered</v>
      </c>
      <c r="AU51" s="84"/>
      <c r="AV51" s="84"/>
      <c r="AW51" s="84"/>
      <c r="AX51" s="84"/>
      <c r="AY51" s="84"/>
      <c r="AZ51" s="84"/>
      <c r="BA51" s="84"/>
      <c r="BB51" s="84"/>
      <c r="BC51" s="85"/>
      <c r="BD51" s="85"/>
      <c r="BE51" s="85"/>
      <c r="BF51" s="84"/>
      <c r="BG51" s="84"/>
      <c r="BH51" s="84"/>
      <c r="BI51" s="84"/>
      <c r="BJ51" s="84"/>
      <c r="BK51" s="84"/>
      <c r="BL51" s="85"/>
      <c r="BM51" s="85"/>
      <c r="BN51" s="85"/>
      <c r="BO51" s="86" t="str">
        <f>+AT51</f>
        <v>Note ** Registered candidates are not provided , Hence Apppeared candidates are treated as Registered</v>
      </c>
      <c r="BP51" s="84"/>
      <c r="BQ51" s="84"/>
      <c r="BR51" s="84"/>
      <c r="BS51" s="84"/>
      <c r="BT51" s="84"/>
      <c r="BU51" s="84"/>
      <c r="BV51" s="84"/>
      <c r="BW51" s="84"/>
      <c r="BX51" s="85"/>
      <c r="BY51" s="85"/>
      <c r="BZ51" s="85"/>
      <c r="CA51" s="84"/>
      <c r="CB51" s="84"/>
      <c r="CC51" s="84"/>
      <c r="CD51" s="84"/>
      <c r="CE51" s="84"/>
      <c r="CF51" s="84"/>
      <c r="CG51" s="85"/>
      <c r="CH51" s="85"/>
      <c r="CI51" s="85"/>
      <c r="CJ51" s="86" t="str">
        <f>+BO51</f>
        <v>Note ** Registered candidates are not provided , Hence Apppeared candidates are treated as Registered</v>
      </c>
      <c r="CK51" s="84"/>
      <c r="CL51" s="84"/>
      <c r="CM51" s="84"/>
      <c r="CN51" s="84"/>
      <c r="CO51" s="84"/>
      <c r="CP51" s="84"/>
      <c r="CQ51" s="84"/>
      <c r="CR51" s="84"/>
      <c r="CS51" s="85"/>
      <c r="CT51" s="85"/>
      <c r="CU51" s="85"/>
      <c r="CV51" s="84"/>
      <c r="CW51" s="84"/>
      <c r="CX51" s="84"/>
      <c r="CY51" s="84"/>
      <c r="CZ51" s="84"/>
      <c r="DA51" s="84"/>
      <c r="DB51" s="85"/>
      <c r="DC51" s="85"/>
      <c r="DD51" s="85"/>
    </row>
    <row r="52" spans="1:108" x14ac:dyDescent="0.25">
      <c r="D52" s="102" t="s">
        <v>160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80"/>
      <c r="Q52" s="80"/>
      <c r="R52" s="80"/>
      <c r="S52" s="80"/>
      <c r="T52" s="80"/>
      <c r="U52" s="80"/>
      <c r="V52" s="81"/>
      <c r="W52" s="81"/>
      <c r="X52" s="81"/>
      <c r="Y52" s="82" t="str">
        <f>+D52</f>
        <v>## Figures pertains to 'ALIM' and 'High Madarsa' as both are equivalent to High School Examination.</v>
      </c>
      <c r="Z52" s="80"/>
      <c r="AA52" s="80"/>
      <c r="AB52" s="80"/>
      <c r="AC52" s="80"/>
      <c r="AD52" s="80"/>
      <c r="AE52" s="80"/>
      <c r="AF52" s="80"/>
      <c r="AG52" s="80"/>
      <c r="AH52" s="81"/>
      <c r="AI52" s="81"/>
      <c r="AJ52" s="81"/>
      <c r="AK52" s="82"/>
      <c r="AL52" s="80"/>
      <c r="AM52" s="80"/>
      <c r="AN52" s="80"/>
      <c r="AO52" s="80"/>
      <c r="AP52" s="80"/>
      <c r="AQ52" s="81"/>
      <c r="AR52" s="81"/>
      <c r="AS52" s="81"/>
      <c r="AT52" s="82" t="str">
        <f>+Y52</f>
        <v>## Figures pertains to 'ALIM' and 'High Madarsa' as both are equivalent to High School Examination.</v>
      </c>
      <c r="AU52" s="80"/>
      <c r="AV52" s="80"/>
      <c r="AW52" s="80"/>
      <c r="AX52" s="80"/>
      <c r="AY52" s="80"/>
      <c r="AZ52" s="80"/>
      <c r="BA52" s="80"/>
      <c r="BB52" s="80"/>
      <c r="BC52" s="81"/>
      <c r="BD52" s="81"/>
      <c r="BE52" s="81"/>
      <c r="BF52" s="80"/>
      <c r="BG52" s="80"/>
      <c r="BH52" s="80"/>
      <c r="BI52" s="80"/>
      <c r="BJ52" s="80"/>
      <c r="BK52" s="80"/>
      <c r="BL52" s="81"/>
      <c r="BM52" s="81"/>
      <c r="BN52" s="81"/>
      <c r="BO52" s="82" t="str">
        <f>+AT52</f>
        <v>## Figures pertains to 'ALIM' and 'High Madarsa' as both are equivalent to High School Examination.</v>
      </c>
      <c r="BP52" s="80"/>
      <c r="BQ52" s="80"/>
      <c r="BR52" s="80"/>
      <c r="BS52" s="80"/>
      <c r="BT52" s="80"/>
      <c r="BU52" s="80"/>
      <c r="BV52" s="80"/>
      <c r="BW52" s="80"/>
      <c r="BX52" s="81"/>
      <c r="BY52" s="81"/>
      <c r="BZ52" s="81"/>
      <c r="CA52" s="80"/>
      <c r="CB52" s="80"/>
      <c r="CC52" s="80"/>
      <c r="CD52" s="80"/>
      <c r="CE52" s="80"/>
      <c r="CF52" s="80"/>
      <c r="CG52" s="81"/>
      <c r="CH52" s="81"/>
      <c r="CI52" s="81"/>
      <c r="CJ52" s="82" t="str">
        <f>+BO52</f>
        <v>## Figures pertains to 'ALIM' and 'High Madarsa' as both are equivalent to High School Examination.</v>
      </c>
      <c r="CK52" s="80"/>
      <c r="CL52" s="80"/>
      <c r="CM52" s="80"/>
      <c r="CN52" s="80"/>
      <c r="CO52" s="80"/>
      <c r="CP52" s="80"/>
      <c r="CQ52" s="80"/>
      <c r="CR52" s="80"/>
      <c r="CS52" s="81"/>
      <c r="CT52" s="81"/>
      <c r="CU52" s="81"/>
      <c r="CV52" s="80"/>
      <c r="CW52" s="80"/>
      <c r="CX52" s="80"/>
      <c r="CY52" s="80"/>
      <c r="CZ52" s="80"/>
      <c r="DA52" s="80"/>
      <c r="DB52" s="81"/>
      <c r="DC52" s="81"/>
      <c r="DD52" s="81"/>
    </row>
    <row r="53" spans="1:108" x14ac:dyDescent="0.25">
      <c r="D53" s="102" t="s">
        <v>156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80"/>
      <c r="Q53" s="80"/>
      <c r="R53" s="80"/>
      <c r="S53" s="80"/>
      <c r="T53" s="80"/>
      <c r="U53" s="80"/>
      <c r="V53" s="81"/>
      <c r="W53" s="81"/>
      <c r="X53" s="81"/>
      <c r="Y53" s="82" t="str">
        <f>+D53</f>
        <v># The Institute is mainly meant for Women, Boys enrolment pertains to wards of the staff.</v>
      </c>
      <c r="Z53" s="80"/>
      <c r="AA53" s="80"/>
      <c r="AB53" s="80"/>
      <c r="AC53" s="80"/>
      <c r="AD53" s="80"/>
      <c r="AE53" s="80"/>
      <c r="AF53" s="80"/>
      <c r="AG53" s="80"/>
      <c r="AH53" s="81"/>
      <c r="AI53" s="81"/>
      <c r="AJ53" s="81"/>
      <c r="AK53" s="82"/>
      <c r="AL53" s="80"/>
      <c r="AM53" s="80"/>
      <c r="AN53" s="80"/>
      <c r="AO53" s="80"/>
      <c r="AP53" s="80"/>
      <c r="AQ53" s="81"/>
      <c r="AR53" s="81"/>
      <c r="AS53" s="81"/>
      <c r="AT53" s="82" t="str">
        <f>+Y53</f>
        <v># The Institute is mainly meant for Women, Boys enrolment pertains to wards of the staff.</v>
      </c>
      <c r="AU53" s="80"/>
      <c r="AV53" s="80"/>
      <c r="AW53" s="80"/>
      <c r="AX53" s="80"/>
      <c r="AY53" s="80"/>
      <c r="AZ53" s="80"/>
      <c r="BA53" s="80"/>
      <c r="BB53" s="80"/>
      <c r="BC53" s="81"/>
      <c r="BD53" s="81"/>
      <c r="BE53" s="81"/>
      <c r="BF53" s="80"/>
      <c r="BG53" s="80"/>
      <c r="BH53" s="80"/>
      <c r="BI53" s="80"/>
      <c r="BJ53" s="80"/>
      <c r="BK53" s="80"/>
      <c r="BL53" s="81"/>
      <c r="BM53" s="81"/>
      <c r="BN53" s="81"/>
      <c r="BO53" s="82" t="str">
        <f>+AT53</f>
        <v># The Institute is mainly meant for Women, Boys enrolment pertains to wards of the staff.</v>
      </c>
      <c r="BP53" s="80"/>
      <c r="BQ53" s="80"/>
      <c r="BR53" s="80"/>
      <c r="BS53" s="80"/>
      <c r="BT53" s="80"/>
      <c r="BU53" s="80"/>
      <c r="BV53" s="80"/>
      <c r="BW53" s="80"/>
      <c r="BX53" s="81"/>
      <c r="BY53" s="81"/>
      <c r="BZ53" s="81"/>
      <c r="CA53" s="80"/>
      <c r="CB53" s="80"/>
      <c r="CC53" s="80"/>
      <c r="CD53" s="80"/>
      <c r="CE53" s="80"/>
      <c r="CF53" s="80"/>
      <c r="CG53" s="81"/>
      <c r="CH53" s="81"/>
      <c r="CI53" s="81"/>
      <c r="CJ53" s="82" t="str">
        <f>+BO53</f>
        <v># The Institute is mainly meant for Women, Boys enrolment pertains to wards of the staff.</v>
      </c>
      <c r="CK53" s="80"/>
      <c r="CL53" s="80"/>
      <c r="CM53" s="80"/>
      <c r="CN53" s="80"/>
      <c r="CO53" s="80"/>
      <c r="CP53" s="80"/>
      <c r="CQ53" s="80"/>
      <c r="CR53" s="80"/>
      <c r="CS53" s="81"/>
      <c r="CT53" s="81"/>
      <c r="CU53" s="81"/>
      <c r="CV53" s="80"/>
      <c r="CW53" s="80"/>
      <c r="CX53" s="80"/>
      <c r="CY53" s="80"/>
      <c r="CZ53" s="80"/>
      <c r="DA53" s="80"/>
      <c r="DB53" s="81"/>
      <c r="DC53" s="81"/>
      <c r="DD53" s="81"/>
    </row>
    <row r="54" spans="1:108" x14ac:dyDescent="0.25">
      <c r="D54" s="83"/>
      <c r="E54" s="83"/>
      <c r="F54" s="83"/>
      <c r="G54" s="83"/>
      <c r="H54" s="83"/>
      <c r="I54" s="83"/>
      <c r="J54" s="83"/>
      <c r="K54" s="83"/>
      <c r="L54" s="83"/>
      <c r="M54" s="81"/>
      <c r="N54" s="81"/>
      <c r="O54" s="81"/>
      <c r="P54" s="83"/>
      <c r="Q54" s="83"/>
      <c r="R54" s="83"/>
      <c r="S54" s="83"/>
      <c r="T54" s="83"/>
      <c r="U54" s="83"/>
      <c r="V54" s="81"/>
      <c r="W54" s="81"/>
      <c r="X54" s="81"/>
      <c r="Y54" s="83"/>
      <c r="Z54" s="83"/>
      <c r="AA54" s="83"/>
      <c r="AB54" s="83"/>
      <c r="AC54" s="83"/>
      <c r="AD54" s="83"/>
      <c r="AE54" s="83"/>
      <c r="AF54" s="83"/>
      <c r="AG54" s="83"/>
      <c r="AH54" s="81"/>
      <c r="AI54" s="81"/>
      <c r="AJ54" s="81"/>
      <c r="AK54" s="83"/>
      <c r="AL54" s="83"/>
      <c r="AM54" s="83"/>
      <c r="AN54" s="83"/>
      <c r="AO54" s="83"/>
      <c r="AP54" s="83"/>
      <c r="AQ54" s="81"/>
      <c r="AR54" s="81"/>
      <c r="AS54" s="81"/>
      <c r="AT54" s="83"/>
      <c r="AU54" s="83"/>
      <c r="AV54" s="83"/>
      <c r="AW54" s="83"/>
      <c r="AX54" s="83"/>
      <c r="AY54" s="83"/>
      <c r="AZ54" s="83"/>
      <c r="BA54" s="83"/>
      <c r="BB54" s="83"/>
      <c r="BC54" s="81"/>
      <c r="BD54" s="81"/>
      <c r="BE54" s="81"/>
      <c r="BF54" s="83"/>
      <c r="BG54" s="83"/>
      <c r="BH54" s="83"/>
      <c r="BI54" s="83"/>
      <c r="BJ54" s="83"/>
      <c r="BK54" s="83"/>
      <c r="BL54" s="81"/>
      <c r="BM54" s="81"/>
      <c r="BN54" s="81"/>
      <c r="BO54" s="83"/>
      <c r="BP54" s="83"/>
      <c r="BQ54" s="83"/>
      <c r="BR54" s="83"/>
      <c r="BS54" s="83"/>
      <c r="BT54" s="83"/>
      <c r="BU54" s="83"/>
      <c r="BV54" s="83"/>
      <c r="BW54" s="83"/>
      <c r="BX54" s="81"/>
      <c r="BY54" s="81"/>
      <c r="BZ54" s="81"/>
      <c r="CA54" s="83"/>
      <c r="CB54" s="83"/>
      <c r="CC54" s="83"/>
      <c r="CD54" s="83"/>
      <c r="CE54" s="83"/>
      <c r="CF54" s="83"/>
      <c r="CG54" s="81"/>
      <c r="CH54" s="81"/>
      <c r="CI54" s="81"/>
      <c r="CJ54" s="83"/>
      <c r="CK54" s="83"/>
      <c r="CL54" s="83"/>
      <c r="CM54" s="83"/>
      <c r="CN54" s="83"/>
      <c r="CO54" s="83"/>
      <c r="CP54" s="83"/>
      <c r="CQ54" s="83"/>
      <c r="CR54" s="83"/>
      <c r="CS54" s="81"/>
      <c r="CT54" s="81"/>
      <c r="CU54" s="81"/>
      <c r="CV54" s="83"/>
      <c r="CW54" s="83"/>
      <c r="CX54" s="83"/>
      <c r="CY54" s="83"/>
      <c r="CZ54" s="83"/>
      <c r="DA54" s="83"/>
      <c r="DB54" s="81"/>
      <c r="DC54" s="81"/>
      <c r="DD54" s="81"/>
    </row>
    <row r="55" spans="1:108" x14ac:dyDescent="0.25">
      <c r="D55" s="83"/>
      <c r="E55" s="83"/>
      <c r="F55" s="83"/>
      <c r="G55" s="83"/>
      <c r="H55" s="83"/>
      <c r="I55" s="83"/>
      <c r="J55" s="83"/>
      <c r="K55" s="83"/>
      <c r="L55" s="83"/>
      <c r="M55" s="81"/>
      <c r="N55" s="81"/>
      <c r="O55" s="81"/>
      <c r="P55" s="83"/>
      <c r="Q55" s="83"/>
      <c r="R55" s="83"/>
      <c r="S55" s="83"/>
      <c r="T55" s="83"/>
      <c r="U55" s="83"/>
      <c r="V55" s="81"/>
      <c r="W55" s="81"/>
      <c r="X55" s="81"/>
      <c r="Y55" s="83"/>
      <c r="Z55" s="83"/>
      <c r="AA55" s="83"/>
      <c r="AB55" s="83"/>
      <c r="AC55" s="83"/>
      <c r="AD55" s="83"/>
      <c r="AE55" s="83"/>
      <c r="AF55" s="83"/>
      <c r="AG55" s="83"/>
      <c r="AH55" s="81"/>
      <c r="AI55" s="81"/>
      <c r="AJ55" s="81"/>
      <c r="AK55" s="83"/>
      <c r="AL55" s="83"/>
      <c r="AM55" s="83"/>
      <c r="AN55" s="83"/>
      <c r="AO55" s="83"/>
      <c r="AP55" s="83"/>
      <c r="AQ55" s="81"/>
      <c r="AR55" s="81"/>
      <c r="AS55" s="81"/>
      <c r="AT55" s="83"/>
      <c r="AU55" s="83"/>
      <c r="AV55" s="83"/>
      <c r="AW55" s="83"/>
      <c r="AX55" s="83"/>
      <c r="AY55" s="83"/>
      <c r="AZ55" s="83"/>
      <c r="BA55" s="83"/>
      <c r="BB55" s="83"/>
      <c r="BC55" s="81"/>
      <c r="BD55" s="81"/>
      <c r="BE55" s="81"/>
      <c r="BF55" s="83"/>
      <c r="BG55" s="83"/>
      <c r="BH55" s="83"/>
      <c r="BI55" s="83"/>
      <c r="BJ55" s="83"/>
      <c r="BK55" s="83"/>
      <c r="BL55" s="81"/>
      <c r="BM55" s="81"/>
      <c r="BN55" s="81"/>
      <c r="BO55" s="83"/>
      <c r="BP55" s="83"/>
      <c r="BQ55" s="83"/>
      <c r="BR55" s="83"/>
      <c r="BS55" s="83"/>
      <c r="BT55" s="83"/>
      <c r="BU55" s="83"/>
      <c r="BV55" s="83"/>
      <c r="BW55" s="83"/>
      <c r="BX55" s="81"/>
      <c r="BY55" s="81"/>
      <c r="BZ55" s="81"/>
      <c r="CA55" s="83"/>
      <c r="CB55" s="83"/>
      <c r="CC55" s="83"/>
      <c r="CD55" s="83"/>
      <c r="CE55" s="83"/>
      <c r="CF55" s="83"/>
      <c r="CG55" s="81"/>
      <c r="CH55" s="81"/>
      <c r="CI55" s="81"/>
      <c r="CJ55" s="83"/>
      <c r="CK55" s="83"/>
      <c r="CL55" s="83"/>
      <c r="CM55" s="83"/>
      <c r="CN55" s="83"/>
      <c r="CO55" s="83"/>
      <c r="CP55" s="83"/>
      <c r="CQ55" s="83"/>
      <c r="CR55" s="83"/>
      <c r="CS55" s="81"/>
      <c r="CT55" s="81"/>
      <c r="CU55" s="81"/>
      <c r="CV55" s="83"/>
      <c r="CW55" s="83"/>
      <c r="CX55" s="83"/>
      <c r="CY55" s="83"/>
      <c r="CZ55" s="83"/>
      <c r="DA55" s="83"/>
      <c r="DB55" s="81"/>
      <c r="DC55" s="81"/>
      <c r="DD55" s="81"/>
    </row>
    <row r="56" spans="1:108" x14ac:dyDescent="0.25">
      <c r="D56" s="83"/>
      <c r="E56" s="83"/>
      <c r="F56" s="83"/>
      <c r="G56" s="83"/>
      <c r="H56" s="83"/>
      <c r="I56" s="83"/>
      <c r="J56" s="83"/>
      <c r="K56" s="83"/>
      <c r="L56" s="83"/>
      <c r="M56" s="81"/>
      <c r="N56" s="81"/>
      <c r="O56" s="81"/>
      <c r="P56" s="83"/>
      <c r="Q56" s="83"/>
      <c r="R56" s="83"/>
      <c r="S56" s="83"/>
      <c r="T56" s="83"/>
      <c r="U56" s="83"/>
      <c r="V56" s="81"/>
      <c r="W56" s="81"/>
      <c r="X56" s="81"/>
      <c r="Y56" s="83"/>
      <c r="Z56" s="83"/>
      <c r="AA56" s="83"/>
      <c r="AB56" s="83"/>
      <c r="AC56" s="83"/>
      <c r="AD56" s="83"/>
      <c r="AE56" s="83"/>
      <c r="AF56" s="83"/>
      <c r="AG56" s="83"/>
      <c r="AH56" s="81"/>
      <c r="AI56" s="81"/>
      <c r="AJ56" s="81"/>
      <c r="AK56" s="83"/>
      <c r="AL56" s="83"/>
      <c r="AM56" s="83"/>
      <c r="AN56" s="83"/>
      <c r="AO56" s="83"/>
      <c r="AP56" s="83"/>
      <c r="AQ56" s="81"/>
      <c r="AR56" s="81"/>
      <c r="AS56" s="81"/>
      <c r="AT56" s="83"/>
      <c r="AU56" s="83"/>
      <c r="AV56" s="83"/>
      <c r="AW56" s="83"/>
      <c r="AX56" s="83"/>
      <c r="AY56" s="83"/>
      <c r="AZ56" s="83"/>
      <c r="BA56" s="83"/>
      <c r="BB56" s="83"/>
      <c r="BC56" s="81"/>
      <c r="BD56" s="81"/>
      <c r="BE56" s="81"/>
      <c r="BF56" s="83"/>
      <c r="BG56" s="83"/>
      <c r="BH56" s="83"/>
      <c r="BI56" s="83"/>
      <c r="BJ56" s="83"/>
      <c r="BK56" s="83"/>
      <c r="BL56" s="81"/>
      <c r="BM56" s="81"/>
      <c r="BN56" s="81"/>
      <c r="BO56" s="83"/>
      <c r="BP56" s="83"/>
      <c r="BQ56" s="83"/>
      <c r="BR56" s="83"/>
      <c r="BS56" s="83"/>
      <c r="BT56" s="83"/>
      <c r="BU56" s="83"/>
      <c r="BV56" s="83"/>
      <c r="BW56" s="83"/>
      <c r="BX56" s="81"/>
      <c r="BY56" s="81"/>
      <c r="BZ56" s="81"/>
      <c r="CA56" s="83"/>
      <c r="CB56" s="83"/>
      <c r="CC56" s="83"/>
      <c r="CD56" s="83"/>
      <c r="CE56" s="83"/>
      <c r="CF56" s="83"/>
      <c r="CG56" s="81"/>
      <c r="CH56" s="81"/>
      <c r="CI56" s="81"/>
      <c r="CJ56" s="83"/>
      <c r="CK56" s="83"/>
      <c r="CL56" s="83"/>
      <c r="CM56" s="83"/>
      <c r="CN56" s="83"/>
      <c r="CO56" s="83"/>
      <c r="CP56" s="83"/>
      <c r="CQ56" s="83"/>
      <c r="CR56" s="83"/>
      <c r="CS56" s="81"/>
      <c r="CT56" s="81"/>
      <c r="CU56" s="81"/>
      <c r="CV56" s="83"/>
      <c r="CW56" s="83"/>
      <c r="CX56" s="83"/>
      <c r="CY56" s="83"/>
      <c r="CZ56" s="83"/>
      <c r="DA56" s="83"/>
      <c r="DB56" s="81"/>
      <c r="DC56" s="81"/>
      <c r="DD56" s="81"/>
    </row>
    <row r="57" spans="1:108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B57" s="3"/>
      <c r="DC57" s="3"/>
      <c r="DD57" s="3"/>
    </row>
    <row r="58" spans="1:108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B58" s="3"/>
      <c r="DC58" s="3"/>
      <c r="DD58" s="3"/>
    </row>
    <row r="59" spans="1:108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B59" s="3"/>
      <c r="DC59" s="3"/>
      <c r="DD59" s="3"/>
    </row>
    <row r="60" spans="1:108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B60" s="3"/>
      <c r="DC60" s="3"/>
      <c r="DD60" s="3"/>
    </row>
    <row r="61" spans="1:108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B61" s="3"/>
      <c r="DC61" s="3"/>
      <c r="DD61" s="3"/>
    </row>
    <row r="62" spans="1:108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B62" s="3"/>
      <c r="DC62" s="3"/>
      <c r="DD62" s="3"/>
    </row>
    <row r="63" spans="1:108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B63" s="3"/>
      <c r="DC63" s="3"/>
      <c r="DD63" s="3"/>
    </row>
    <row r="64" spans="1:108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B64" s="3"/>
      <c r="DC64" s="3"/>
      <c r="DD64" s="3"/>
    </row>
    <row r="65" spans="4:108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B65" s="3"/>
      <c r="DC65" s="3"/>
      <c r="DD65" s="3"/>
    </row>
    <row r="66" spans="4:108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B66" s="3"/>
      <c r="DC66" s="3"/>
      <c r="DD66" s="3"/>
    </row>
    <row r="67" spans="4:108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B67" s="3"/>
      <c r="DC67" s="3"/>
      <c r="DD67" s="3"/>
    </row>
    <row r="68" spans="4:108" x14ac:dyDescent="0.2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B68" s="3"/>
      <c r="DC68" s="3"/>
      <c r="DD68" s="3"/>
    </row>
    <row r="69" spans="4:108" x14ac:dyDescent="0.2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B69" s="3"/>
      <c r="DC69" s="3"/>
      <c r="DD69" s="3"/>
    </row>
    <row r="70" spans="4:108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B70" s="3"/>
      <c r="DC70" s="3"/>
      <c r="DD70" s="3"/>
    </row>
    <row r="71" spans="4:108" x14ac:dyDescent="0.2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B71" s="3"/>
      <c r="DC71" s="3"/>
      <c r="DD71" s="3"/>
    </row>
    <row r="72" spans="4:108" x14ac:dyDescent="0.2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B72" s="3"/>
      <c r="DC72" s="3"/>
      <c r="DD72" s="3"/>
    </row>
    <row r="73" spans="4:108" x14ac:dyDescent="0.2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B73" s="3"/>
      <c r="DC73" s="3"/>
      <c r="DD73" s="3"/>
    </row>
    <row r="74" spans="4:108" x14ac:dyDescent="0.2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B74" s="3"/>
      <c r="DC74" s="3"/>
      <c r="DD74" s="3"/>
    </row>
    <row r="75" spans="4:108" x14ac:dyDescent="0.2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B75" s="3"/>
      <c r="DC75" s="3"/>
      <c r="DD75" s="3"/>
    </row>
    <row r="76" spans="4:108" x14ac:dyDescent="0.2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B76" s="3"/>
      <c r="DC76" s="3"/>
      <c r="DD76" s="3"/>
    </row>
    <row r="77" spans="4:108" x14ac:dyDescent="0.2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B77" s="3"/>
      <c r="DC77" s="3"/>
      <c r="DD77" s="3"/>
    </row>
    <row r="78" spans="4:108" x14ac:dyDescent="0.2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B78" s="3"/>
      <c r="DC78" s="3"/>
      <c r="DD78" s="3"/>
    </row>
    <row r="79" spans="4:108" x14ac:dyDescent="0.2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B79" s="3"/>
      <c r="DC79" s="3"/>
      <c r="DD79" s="3"/>
    </row>
    <row r="80" spans="4:108" x14ac:dyDescent="0.2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B80" s="3"/>
      <c r="DC80" s="3"/>
      <c r="DD80" s="3"/>
    </row>
    <row r="81" spans="4:108" x14ac:dyDescent="0.2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B81" s="3"/>
      <c r="DC81" s="3"/>
      <c r="DD81" s="3"/>
    </row>
    <row r="82" spans="4:108" x14ac:dyDescent="0.2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B82" s="3"/>
      <c r="DC82" s="3"/>
      <c r="DD82" s="3"/>
    </row>
    <row r="83" spans="4:108" x14ac:dyDescent="0.2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B83" s="3"/>
      <c r="DC83" s="3"/>
      <c r="DD83" s="3"/>
    </row>
    <row r="84" spans="4:108" x14ac:dyDescent="0.25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B84" s="3"/>
      <c r="DC84" s="3"/>
      <c r="DD84" s="3"/>
    </row>
    <row r="85" spans="4:108" x14ac:dyDescent="0.25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B85" s="3"/>
      <c r="DC85" s="3"/>
      <c r="DD85" s="3"/>
    </row>
    <row r="86" spans="4:108" x14ac:dyDescent="0.25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B86" s="3"/>
      <c r="DC86" s="3"/>
      <c r="DD86" s="3"/>
    </row>
    <row r="87" spans="4:108" x14ac:dyDescent="0.2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B87" s="3"/>
      <c r="DC87" s="3"/>
      <c r="DD87" s="3"/>
    </row>
    <row r="88" spans="4:108" x14ac:dyDescent="0.2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B88" s="3"/>
      <c r="DC88" s="3"/>
      <c r="DD88" s="3"/>
    </row>
    <row r="89" spans="4:108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B89" s="3"/>
      <c r="DC89" s="3"/>
      <c r="DD89" s="3"/>
    </row>
    <row r="90" spans="4:108" x14ac:dyDescent="0.2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B90" s="3"/>
      <c r="DC90" s="3"/>
      <c r="DD90" s="3"/>
    </row>
    <row r="91" spans="4:108" x14ac:dyDescent="0.25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B91" s="3"/>
      <c r="DC91" s="3"/>
      <c r="DD91" s="3"/>
    </row>
    <row r="92" spans="4:108" x14ac:dyDescent="0.25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B92" s="3"/>
      <c r="DC92" s="3"/>
      <c r="DD92" s="3"/>
    </row>
    <row r="93" spans="4:108" x14ac:dyDescent="0.25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B93" s="3"/>
      <c r="DC93" s="3"/>
      <c r="DD93" s="3"/>
    </row>
    <row r="94" spans="4:108" x14ac:dyDescent="0.25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B94" s="3"/>
      <c r="DC94" s="3"/>
      <c r="DD94" s="3"/>
    </row>
    <row r="95" spans="4:108" x14ac:dyDescent="0.2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B95" s="3"/>
      <c r="DC95" s="3"/>
      <c r="DD95" s="3"/>
    </row>
    <row r="96" spans="4:108" x14ac:dyDescent="0.25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B96" s="3"/>
      <c r="DC96" s="3"/>
      <c r="DD96" s="3"/>
    </row>
    <row r="97" spans="4:108" x14ac:dyDescent="0.25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B97" s="3"/>
      <c r="DC97" s="3"/>
      <c r="DD97" s="3"/>
    </row>
    <row r="98" spans="4:108" x14ac:dyDescent="0.2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B98" s="3"/>
      <c r="DC98" s="3"/>
      <c r="DD98" s="3"/>
    </row>
    <row r="99" spans="4:108" x14ac:dyDescent="0.25">
      <c r="J99" s="3"/>
      <c r="K99" s="3"/>
      <c r="L99" s="3"/>
    </row>
    <row r="100" spans="4:108" x14ac:dyDescent="0.25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4:108" x14ac:dyDescent="0.25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4:108" x14ac:dyDescent="0.25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4:108" x14ac:dyDescent="0.25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4:108" x14ac:dyDescent="0.25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4:108" x14ac:dyDescent="0.25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4:108" x14ac:dyDescent="0.25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4:108" x14ac:dyDescent="0.25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4:108" x14ac:dyDescent="0.25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4:108" x14ac:dyDescent="0.25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4:108" x14ac:dyDescent="0.2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4:108" x14ac:dyDescent="0.25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4:108" x14ac:dyDescent="0.25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4:24" x14ac:dyDescent="0.25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4:24" x14ac:dyDescent="0.25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4:24" x14ac:dyDescent="0.25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4:24" x14ac:dyDescent="0.25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4:24" x14ac:dyDescent="0.25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4:24" x14ac:dyDescent="0.25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4:24" x14ac:dyDescent="0.25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4:24" x14ac:dyDescent="0.25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4:24" x14ac:dyDescent="0.25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4:24" x14ac:dyDescent="0.25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4:24" x14ac:dyDescent="0.25">
      <c r="D123" s="3" t="b">
        <f t="shared" ref="D123:I131" si="189">+D32=Y32+AT32+BO32+CJ32</f>
        <v>1</v>
      </c>
      <c r="E123" s="3" t="b">
        <f t="shared" si="189"/>
        <v>1</v>
      </c>
      <c r="F123" s="3" t="b">
        <f t="shared" si="189"/>
        <v>1</v>
      </c>
      <c r="G123" s="3" t="b">
        <f t="shared" si="189"/>
        <v>1</v>
      </c>
      <c r="H123" s="3" t="b">
        <f t="shared" si="189"/>
        <v>1</v>
      </c>
      <c r="I123" s="3" t="b">
        <f t="shared" si="189"/>
        <v>1</v>
      </c>
      <c r="J123" s="3"/>
      <c r="K123" s="3"/>
      <c r="L123" s="3"/>
      <c r="M123" s="3"/>
      <c r="N123" s="3"/>
      <c r="O123" s="3"/>
      <c r="P123" s="3" t="b">
        <f t="shared" ref="P123:U131" si="190">+P32=AK32+BF32+CA32+CV32</f>
        <v>1</v>
      </c>
      <c r="Q123" s="3" t="b">
        <f t="shared" si="190"/>
        <v>1</v>
      </c>
      <c r="R123" s="3" t="b">
        <f t="shared" si="190"/>
        <v>1</v>
      </c>
      <c r="S123" s="3" t="b">
        <f t="shared" si="190"/>
        <v>1</v>
      </c>
      <c r="T123" s="3" t="b">
        <f t="shared" si="190"/>
        <v>1</v>
      </c>
      <c r="U123" s="3" t="b">
        <f t="shared" si="190"/>
        <v>1</v>
      </c>
      <c r="V123" s="3"/>
      <c r="W123" s="3"/>
      <c r="X123" s="3"/>
    </row>
    <row r="124" spans="4:24" x14ac:dyDescent="0.25">
      <c r="D124" s="3" t="b">
        <f t="shared" si="189"/>
        <v>1</v>
      </c>
      <c r="E124" s="3" t="b">
        <f t="shared" si="189"/>
        <v>1</v>
      </c>
      <c r="F124" s="3" t="b">
        <f t="shared" si="189"/>
        <v>1</v>
      </c>
      <c r="G124" s="3" t="b">
        <f t="shared" si="189"/>
        <v>1</v>
      </c>
      <c r="H124" s="3" t="b">
        <f t="shared" si="189"/>
        <v>1</v>
      </c>
      <c r="I124" s="3" t="b">
        <f t="shared" si="189"/>
        <v>1</v>
      </c>
      <c r="J124" s="3"/>
      <c r="K124" s="3"/>
      <c r="L124" s="3"/>
      <c r="M124" s="3"/>
      <c r="N124" s="3"/>
      <c r="O124" s="3"/>
      <c r="P124" s="3" t="b">
        <f t="shared" si="190"/>
        <v>1</v>
      </c>
      <c r="Q124" s="3" t="b">
        <f t="shared" si="190"/>
        <v>1</v>
      </c>
      <c r="R124" s="3" t="b">
        <f t="shared" si="190"/>
        <v>1</v>
      </c>
      <c r="S124" s="3" t="b">
        <f t="shared" si="190"/>
        <v>1</v>
      </c>
      <c r="T124" s="3" t="b">
        <f t="shared" si="190"/>
        <v>1</v>
      </c>
      <c r="U124" s="3" t="b">
        <f t="shared" si="190"/>
        <v>1</v>
      </c>
      <c r="V124" s="3"/>
      <c r="W124" s="3"/>
      <c r="X124" s="3"/>
    </row>
    <row r="125" spans="4:24" x14ac:dyDescent="0.25">
      <c r="D125" s="3" t="b">
        <f t="shared" si="189"/>
        <v>1</v>
      </c>
      <c r="E125" s="3" t="b">
        <f t="shared" si="189"/>
        <v>1</v>
      </c>
      <c r="F125" s="3" t="b">
        <f t="shared" si="189"/>
        <v>1</v>
      </c>
      <c r="G125" s="3" t="b">
        <f t="shared" si="189"/>
        <v>1</v>
      </c>
      <c r="H125" s="3" t="b">
        <f t="shared" si="189"/>
        <v>1</v>
      </c>
      <c r="I125" s="3" t="b">
        <f t="shared" si="189"/>
        <v>1</v>
      </c>
      <c r="J125" s="3"/>
      <c r="K125" s="3"/>
      <c r="L125" s="3"/>
      <c r="M125" s="3"/>
      <c r="N125" s="3"/>
      <c r="O125" s="3"/>
      <c r="P125" s="3" t="b">
        <f t="shared" si="190"/>
        <v>1</v>
      </c>
      <c r="Q125" s="3" t="b">
        <f t="shared" si="190"/>
        <v>1</v>
      </c>
      <c r="R125" s="3" t="b">
        <f t="shared" si="190"/>
        <v>1</v>
      </c>
      <c r="S125" s="3" t="b">
        <f t="shared" si="190"/>
        <v>1</v>
      </c>
      <c r="T125" s="3" t="b">
        <f t="shared" si="190"/>
        <v>1</v>
      </c>
      <c r="U125" s="3" t="b">
        <f t="shared" si="190"/>
        <v>1</v>
      </c>
      <c r="V125" s="3"/>
      <c r="W125" s="3"/>
      <c r="X125" s="3"/>
    </row>
    <row r="126" spans="4:24" x14ac:dyDescent="0.25">
      <c r="D126" s="3" t="b">
        <f t="shared" si="189"/>
        <v>1</v>
      </c>
      <c r="E126" s="3" t="b">
        <f t="shared" si="189"/>
        <v>1</v>
      </c>
      <c r="F126" s="3" t="b">
        <f t="shared" si="189"/>
        <v>1</v>
      </c>
      <c r="G126" s="3" t="b">
        <f t="shared" si="189"/>
        <v>1</v>
      </c>
      <c r="H126" s="3" t="b">
        <f t="shared" si="189"/>
        <v>1</v>
      </c>
      <c r="I126" s="3" t="b">
        <f t="shared" si="189"/>
        <v>1</v>
      </c>
      <c r="J126" s="3"/>
      <c r="K126" s="3"/>
      <c r="L126" s="3"/>
      <c r="M126" s="3"/>
      <c r="N126" s="3"/>
      <c r="O126" s="3"/>
      <c r="P126" s="3" t="b">
        <f t="shared" si="190"/>
        <v>1</v>
      </c>
      <c r="Q126" s="3" t="b">
        <f t="shared" si="190"/>
        <v>1</v>
      </c>
      <c r="R126" s="3" t="b">
        <f t="shared" si="190"/>
        <v>1</v>
      </c>
      <c r="S126" s="3" t="b">
        <f t="shared" si="190"/>
        <v>1</v>
      </c>
      <c r="T126" s="3" t="b">
        <f t="shared" si="190"/>
        <v>1</v>
      </c>
      <c r="U126" s="3" t="b">
        <f t="shared" si="190"/>
        <v>1</v>
      </c>
      <c r="V126" s="3"/>
      <c r="W126" s="3"/>
      <c r="X126" s="3"/>
    </row>
    <row r="127" spans="4:24" x14ac:dyDescent="0.25">
      <c r="D127" s="3" t="e">
        <f>+D36=AH36+BU36+#REF!+#REF!</f>
        <v>#REF!</v>
      </c>
      <c r="E127" s="3" t="e">
        <f>+E36=AI36+BV36+#REF!+#REF!</f>
        <v>#REF!</v>
      </c>
      <c r="F127" s="3" t="e">
        <f>+F36=AJ36+BW36+#REF!+#REF!</f>
        <v>#REF!</v>
      </c>
      <c r="G127" s="3" t="e">
        <f>+G36=AT36+BX36+#REF!+#REF!</f>
        <v>#REF!</v>
      </c>
      <c r="H127" s="3" t="e">
        <f>+H36=AU36+BY36+#REF!+#REF!</f>
        <v>#REF!</v>
      </c>
      <c r="I127" s="3" t="e">
        <f>+I36=AV36+BZ36+#REF!+#REF!</f>
        <v>#REF!</v>
      </c>
      <c r="J127" s="3"/>
      <c r="K127" s="3"/>
      <c r="L127" s="3"/>
      <c r="M127" s="3"/>
      <c r="N127" s="3"/>
      <c r="O127" s="3"/>
      <c r="P127" s="3" t="e">
        <f>+Y36=BC36+CP36+#REF!+CV36</f>
        <v>#REF!</v>
      </c>
      <c r="Q127" s="3" t="e">
        <f>+Z36=BD36+CQ36+#REF!+CW36</f>
        <v>#REF!</v>
      </c>
      <c r="R127" s="3" t="e">
        <f>+AA36=BE36+CR36+#REF!+CX36</f>
        <v>#REF!</v>
      </c>
      <c r="S127" s="3" t="e">
        <f>+AB36=BO36+CS36+#REF!+CY36</f>
        <v>#REF!</v>
      </c>
      <c r="T127" s="3" t="e">
        <f>+AC36=BP36+CT36+#REF!+CZ36</f>
        <v>#REF!</v>
      </c>
      <c r="U127" s="3" t="e">
        <f>+AD36=BQ36+CU36+#REF!+DA36</f>
        <v>#REF!</v>
      </c>
      <c r="V127" s="3"/>
      <c r="W127" s="3"/>
      <c r="X127" s="3"/>
    </row>
    <row r="128" spans="4:24" x14ac:dyDescent="0.25">
      <c r="D128" s="3" t="b">
        <f t="shared" si="189"/>
        <v>1</v>
      </c>
      <c r="E128" s="3" t="b">
        <f t="shared" si="189"/>
        <v>1</v>
      </c>
      <c r="F128" s="3" t="b">
        <f t="shared" si="189"/>
        <v>1</v>
      </c>
      <c r="G128" s="3" t="b">
        <f t="shared" si="189"/>
        <v>1</v>
      </c>
      <c r="H128" s="3" t="b">
        <f t="shared" si="189"/>
        <v>1</v>
      </c>
      <c r="I128" s="3" t="b">
        <f t="shared" si="189"/>
        <v>1</v>
      </c>
      <c r="J128" s="3"/>
      <c r="K128" s="3"/>
      <c r="L128" s="3"/>
      <c r="M128" s="3"/>
      <c r="N128" s="3"/>
      <c r="O128" s="3"/>
      <c r="P128" s="3" t="b">
        <f t="shared" si="190"/>
        <v>1</v>
      </c>
      <c r="Q128" s="3" t="b">
        <f t="shared" si="190"/>
        <v>1</v>
      </c>
      <c r="R128" s="3" t="b">
        <f t="shared" si="190"/>
        <v>1</v>
      </c>
      <c r="S128" s="3" t="b">
        <f t="shared" si="190"/>
        <v>1</v>
      </c>
      <c r="T128" s="3" t="b">
        <f t="shared" si="190"/>
        <v>1</v>
      </c>
      <c r="U128" s="3" t="b">
        <f t="shared" si="190"/>
        <v>1</v>
      </c>
      <c r="V128" s="3"/>
      <c r="W128" s="3"/>
      <c r="X128" s="3"/>
    </row>
    <row r="129" spans="4:24" x14ac:dyDescent="0.25">
      <c r="D129" s="3" t="b">
        <f t="shared" si="189"/>
        <v>1</v>
      </c>
      <c r="E129" s="3" t="b">
        <f t="shared" si="189"/>
        <v>1</v>
      </c>
      <c r="F129" s="3" t="b">
        <f t="shared" si="189"/>
        <v>1</v>
      </c>
      <c r="G129" s="3" t="b">
        <f t="shared" si="189"/>
        <v>1</v>
      </c>
      <c r="H129" s="3" t="b">
        <f t="shared" si="189"/>
        <v>1</v>
      </c>
      <c r="I129" s="3" t="b">
        <f t="shared" si="189"/>
        <v>1</v>
      </c>
      <c r="J129" s="3"/>
      <c r="K129" s="3"/>
      <c r="L129" s="3"/>
      <c r="M129" s="3"/>
      <c r="N129" s="3"/>
      <c r="O129" s="3"/>
      <c r="P129" s="3" t="b">
        <f t="shared" si="190"/>
        <v>1</v>
      </c>
      <c r="Q129" s="3" t="b">
        <f t="shared" si="190"/>
        <v>1</v>
      </c>
      <c r="R129" s="3" t="b">
        <f t="shared" si="190"/>
        <v>1</v>
      </c>
      <c r="S129" s="3" t="b">
        <f t="shared" si="190"/>
        <v>1</v>
      </c>
      <c r="T129" s="3" t="b">
        <f t="shared" si="190"/>
        <v>1</v>
      </c>
      <c r="U129" s="3" t="b">
        <f t="shared" si="190"/>
        <v>1</v>
      </c>
      <c r="V129" s="3"/>
      <c r="W129" s="3"/>
      <c r="X129" s="3"/>
    </row>
    <row r="130" spans="4:24" x14ac:dyDescent="0.25">
      <c r="D130" s="3" t="b">
        <f t="shared" si="189"/>
        <v>1</v>
      </c>
      <c r="E130" s="3" t="b">
        <f t="shared" si="189"/>
        <v>1</v>
      </c>
      <c r="F130" s="3" t="b">
        <f t="shared" si="189"/>
        <v>1</v>
      </c>
      <c r="G130" s="3" t="b">
        <f t="shared" si="189"/>
        <v>1</v>
      </c>
      <c r="H130" s="3" t="b">
        <f t="shared" si="189"/>
        <v>1</v>
      </c>
      <c r="I130" s="3" t="b">
        <f t="shared" si="189"/>
        <v>1</v>
      </c>
      <c r="J130" s="3"/>
      <c r="K130" s="3"/>
      <c r="L130" s="3"/>
      <c r="M130" s="3"/>
      <c r="N130" s="3"/>
      <c r="O130" s="3"/>
      <c r="P130" s="3" t="b">
        <f t="shared" si="190"/>
        <v>1</v>
      </c>
      <c r="Q130" s="3" t="b">
        <f t="shared" si="190"/>
        <v>1</v>
      </c>
      <c r="R130" s="3" t="b">
        <f t="shared" si="190"/>
        <v>1</v>
      </c>
      <c r="S130" s="3" t="b">
        <f t="shared" si="190"/>
        <v>1</v>
      </c>
      <c r="T130" s="3" t="b">
        <f t="shared" si="190"/>
        <v>1</v>
      </c>
      <c r="U130" s="3" t="b">
        <f t="shared" si="190"/>
        <v>1</v>
      </c>
      <c r="V130" s="3"/>
      <c r="W130" s="3"/>
      <c r="X130" s="3"/>
    </row>
    <row r="131" spans="4:24" x14ac:dyDescent="0.25">
      <c r="D131" s="3" t="b">
        <f t="shared" si="189"/>
        <v>0</v>
      </c>
      <c r="E131" s="3" t="b">
        <f t="shared" si="189"/>
        <v>0</v>
      </c>
      <c r="F131" s="3" t="b">
        <f t="shared" si="189"/>
        <v>0</v>
      </c>
      <c r="G131" s="3" t="b">
        <f t="shared" si="189"/>
        <v>0</v>
      </c>
      <c r="H131" s="3" t="b">
        <f t="shared" si="189"/>
        <v>0</v>
      </c>
      <c r="I131" s="3" t="b">
        <f t="shared" si="189"/>
        <v>0</v>
      </c>
      <c r="J131" s="3"/>
      <c r="K131" s="3"/>
      <c r="L131" s="3"/>
      <c r="M131" s="3"/>
      <c r="N131" s="3"/>
      <c r="O131" s="3"/>
      <c r="P131" s="3" t="b">
        <f t="shared" si="190"/>
        <v>0</v>
      </c>
      <c r="Q131" s="3" t="b">
        <f t="shared" si="190"/>
        <v>0</v>
      </c>
      <c r="R131" s="3" t="b">
        <f t="shared" si="190"/>
        <v>0</v>
      </c>
      <c r="S131" s="3" t="b">
        <f t="shared" si="190"/>
        <v>0</v>
      </c>
      <c r="T131" s="3" t="b">
        <f t="shared" si="190"/>
        <v>0</v>
      </c>
      <c r="U131" s="3" t="b">
        <f t="shared" si="190"/>
        <v>0</v>
      </c>
      <c r="V131" s="3"/>
      <c r="W131" s="3"/>
      <c r="X131" s="3"/>
    </row>
    <row r="132" spans="4:24" x14ac:dyDescent="0.25">
      <c r="D132" s="3" t="b">
        <f t="shared" ref="D132:I141" si="191">+D41=Y41+AT41+BO41+CJ41</f>
        <v>1</v>
      </c>
      <c r="E132" s="3" t="b">
        <f t="shared" si="191"/>
        <v>1</v>
      </c>
      <c r="F132" s="3" t="b">
        <f t="shared" si="191"/>
        <v>1</v>
      </c>
      <c r="G132" s="3" t="b">
        <f t="shared" si="191"/>
        <v>1</v>
      </c>
      <c r="H132" s="3" t="b">
        <f t="shared" si="191"/>
        <v>1</v>
      </c>
      <c r="I132" s="3" t="b">
        <f t="shared" si="191"/>
        <v>1</v>
      </c>
      <c r="J132" s="3"/>
      <c r="K132" s="3"/>
      <c r="L132" s="3"/>
      <c r="M132" s="3"/>
      <c r="N132" s="3"/>
      <c r="O132" s="3"/>
      <c r="P132" s="3" t="b">
        <f t="shared" ref="P132:U141" si="192">+P41=AK41+BF41+CA41+CV41</f>
        <v>1</v>
      </c>
      <c r="Q132" s="3" t="b">
        <f t="shared" si="192"/>
        <v>1</v>
      </c>
      <c r="R132" s="3" t="b">
        <f t="shared" si="192"/>
        <v>1</v>
      </c>
      <c r="S132" s="3" t="b">
        <f t="shared" si="192"/>
        <v>1</v>
      </c>
      <c r="T132" s="3" t="b">
        <f t="shared" si="192"/>
        <v>1</v>
      </c>
      <c r="U132" s="3" t="b">
        <f t="shared" si="192"/>
        <v>1</v>
      </c>
      <c r="V132" s="3"/>
      <c r="W132" s="3"/>
      <c r="X132" s="3"/>
    </row>
    <row r="133" spans="4:24" x14ac:dyDescent="0.25">
      <c r="D133" s="3" t="b">
        <f t="shared" si="191"/>
        <v>1</v>
      </c>
      <c r="E133" s="3" t="b">
        <f t="shared" si="191"/>
        <v>1</v>
      </c>
      <c r="F133" s="3" t="b">
        <f t="shared" si="191"/>
        <v>1</v>
      </c>
      <c r="G133" s="3" t="b">
        <f t="shared" si="191"/>
        <v>1</v>
      </c>
      <c r="H133" s="3" t="b">
        <f t="shared" si="191"/>
        <v>1</v>
      </c>
      <c r="I133" s="3" t="b">
        <f t="shared" si="191"/>
        <v>1</v>
      </c>
      <c r="J133" s="3"/>
      <c r="K133" s="3"/>
      <c r="L133" s="3"/>
      <c r="M133" s="3"/>
      <c r="N133" s="3"/>
      <c r="O133" s="3"/>
      <c r="P133" s="3" t="b">
        <f t="shared" si="192"/>
        <v>1</v>
      </c>
      <c r="Q133" s="3" t="b">
        <f t="shared" si="192"/>
        <v>1</v>
      </c>
      <c r="R133" s="3" t="b">
        <f t="shared" si="192"/>
        <v>1</v>
      </c>
      <c r="S133" s="3" t="b">
        <f t="shared" si="192"/>
        <v>1</v>
      </c>
      <c r="T133" s="3" t="b">
        <f t="shared" si="192"/>
        <v>1</v>
      </c>
      <c r="U133" s="3" t="b">
        <f t="shared" si="192"/>
        <v>1</v>
      </c>
      <c r="V133" s="3"/>
      <c r="W133" s="3"/>
      <c r="X133" s="3"/>
    </row>
    <row r="134" spans="4:24" x14ac:dyDescent="0.25">
      <c r="D134" s="3" t="b">
        <f t="shared" si="191"/>
        <v>0</v>
      </c>
      <c r="E134" s="3" t="b">
        <f t="shared" si="191"/>
        <v>0</v>
      </c>
      <c r="F134" s="3" t="b">
        <f t="shared" si="191"/>
        <v>0</v>
      </c>
      <c r="G134" s="3" t="b">
        <f t="shared" si="191"/>
        <v>0</v>
      </c>
      <c r="H134" s="3" t="b">
        <f t="shared" si="191"/>
        <v>0</v>
      </c>
      <c r="I134" s="3" t="b">
        <f t="shared" si="191"/>
        <v>0</v>
      </c>
      <c r="J134" s="3"/>
      <c r="K134" s="3"/>
      <c r="L134" s="3"/>
      <c r="M134" s="3"/>
      <c r="N134" s="3"/>
      <c r="O134" s="3"/>
      <c r="P134" s="3" t="b">
        <f t="shared" si="192"/>
        <v>0</v>
      </c>
      <c r="Q134" s="3" t="b">
        <f t="shared" si="192"/>
        <v>0</v>
      </c>
      <c r="R134" s="3" t="b">
        <f t="shared" si="192"/>
        <v>0</v>
      </c>
      <c r="S134" s="3" t="b">
        <f t="shared" si="192"/>
        <v>0</v>
      </c>
      <c r="T134" s="3" t="b">
        <f t="shared" si="192"/>
        <v>0</v>
      </c>
      <c r="U134" s="3" t="b">
        <f t="shared" si="192"/>
        <v>0</v>
      </c>
      <c r="V134" s="3"/>
      <c r="W134" s="3"/>
      <c r="X134" s="3"/>
    </row>
    <row r="135" spans="4:24" x14ac:dyDescent="0.25">
      <c r="D135" s="3" t="b">
        <f t="shared" si="191"/>
        <v>1</v>
      </c>
      <c r="E135" s="3" t="b">
        <f t="shared" si="191"/>
        <v>1</v>
      </c>
      <c r="F135" s="3" t="b">
        <f t="shared" si="191"/>
        <v>1</v>
      </c>
      <c r="G135" s="3" t="b">
        <f t="shared" si="191"/>
        <v>1</v>
      </c>
      <c r="H135" s="3" t="b">
        <f t="shared" si="191"/>
        <v>1</v>
      </c>
      <c r="I135" s="3" t="b">
        <f t="shared" si="191"/>
        <v>1</v>
      </c>
      <c r="J135" s="3"/>
      <c r="K135" s="3"/>
      <c r="L135" s="3"/>
      <c r="M135" s="3"/>
      <c r="N135" s="3"/>
      <c r="O135" s="3"/>
      <c r="P135" s="3" t="b">
        <f t="shared" si="192"/>
        <v>1</v>
      </c>
      <c r="Q135" s="3" t="b">
        <f t="shared" si="192"/>
        <v>1</v>
      </c>
      <c r="R135" s="3" t="b">
        <f t="shared" si="192"/>
        <v>1</v>
      </c>
      <c r="S135" s="3" t="b">
        <f t="shared" si="192"/>
        <v>1</v>
      </c>
      <c r="T135" s="3" t="b">
        <f t="shared" si="192"/>
        <v>1</v>
      </c>
      <c r="U135" s="3" t="b">
        <f t="shared" si="192"/>
        <v>1</v>
      </c>
      <c r="V135" s="3"/>
      <c r="W135" s="3"/>
      <c r="X135" s="3"/>
    </row>
    <row r="136" spans="4:24" x14ac:dyDescent="0.25">
      <c r="D136" s="3" t="b">
        <f t="shared" si="191"/>
        <v>1</v>
      </c>
      <c r="E136" s="3" t="b">
        <f t="shared" si="191"/>
        <v>1</v>
      </c>
      <c r="F136" s="3" t="b">
        <f t="shared" si="191"/>
        <v>1</v>
      </c>
      <c r="G136" s="3" t="b">
        <f t="shared" si="191"/>
        <v>1</v>
      </c>
      <c r="H136" s="3" t="b">
        <f t="shared" si="191"/>
        <v>1</v>
      </c>
      <c r="I136" s="3" t="b">
        <f t="shared" si="191"/>
        <v>1</v>
      </c>
      <c r="J136" s="3"/>
      <c r="K136" s="3"/>
      <c r="L136" s="3"/>
      <c r="M136" s="3"/>
      <c r="N136" s="3"/>
      <c r="O136" s="3"/>
      <c r="P136" s="3" t="b">
        <f t="shared" si="192"/>
        <v>1</v>
      </c>
      <c r="Q136" s="3" t="b">
        <f t="shared" si="192"/>
        <v>1</v>
      </c>
      <c r="R136" s="3" t="b">
        <f t="shared" si="192"/>
        <v>1</v>
      </c>
      <c r="S136" s="3" t="b">
        <f t="shared" si="192"/>
        <v>1</v>
      </c>
      <c r="T136" s="3" t="b">
        <f t="shared" si="192"/>
        <v>1</v>
      </c>
      <c r="U136" s="3" t="b">
        <f t="shared" si="192"/>
        <v>1</v>
      </c>
      <c r="V136" s="3"/>
      <c r="W136" s="3"/>
      <c r="X136" s="3"/>
    </row>
    <row r="137" spans="4:24" x14ac:dyDescent="0.25">
      <c r="D137" s="3" t="b">
        <f t="shared" si="191"/>
        <v>1</v>
      </c>
      <c r="E137" s="3" t="b">
        <f t="shared" si="191"/>
        <v>1</v>
      </c>
      <c r="F137" s="3" t="b">
        <f t="shared" si="191"/>
        <v>1</v>
      </c>
      <c r="G137" s="3" t="b">
        <f t="shared" si="191"/>
        <v>1</v>
      </c>
      <c r="H137" s="3" t="b">
        <f t="shared" si="191"/>
        <v>1</v>
      </c>
      <c r="I137" s="3" t="b">
        <f t="shared" si="191"/>
        <v>1</v>
      </c>
      <c r="J137" s="3"/>
      <c r="K137" s="3"/>
      <c r="L137" s="3"/>
      <c r="M137" s="3"/>
      <c r="N137" s="3"/>
      <c r="O137" s="3"/>
      <c r="P137" s="3" t="b">
        <f t="shared" si="192"/>
        <v>1</v>
      </c>
      <c r="Q137" s="3" t="b">
        <f t="shared" si="192"/>
        <v>1</v>
      </c>
      <c r="R137" s="3" t="b">
        <f t="shared" si="192"/>
        <v>1</v>
      </c>
      <c r="S137" s="3" t="b">
        <f t="shared" si="192"/>
        <v>1</v>
      </c>
      <c r="T137" s="3" t="b">
        <f t="shared" si="192"/>
        <v>1</v>
      </c>
      <c r="U137" s="3" t="b">
        <f t="shared" si="192"/>
        <v>1</v>
      </c>
      <c r="V137" s="3"/>
      <c r="W137" s="3"/>
      <c r="X137" s="3"/>
    </row>
    <row r="138" spans="4:24" x14ac:dyDescent="0.25">
      <c r="D138" s="3" t="b">
        <f t="shared" si="191"/>
        <v>1</v>
      </c>
      <c r="E138" s="3" t="b">
        <f t="shared" si="191"/>
        <v>1</v>
      </c>
      <c r="F138" s="3" t="b">
        <f t="shared" si="191"/>
        <v>1</v>
      </c>
      <c r="G138" s="3" t="b">
        <f t="shared" si="191"/>
        <v>1</v>
      </c>
      <c r="H138" s="3" t="b">
        <f t="shared" si="191"/>
        <v>1</v>
      </c>
      <c r="I138" s="3" t="b">
        <f t="shared" si="191"/>
        <v>1</v>
      </c>
      <c r="J138" s="3"/>
      <c r="K138" s="3"/>
      <c r="L138" s="3"/>
      <c r="M138" s="3"/>
      <c r="N138" s="3"/>
      <c r="O138" s="3"/>
      <c r="P138" s="3" t="b">
        <f t="shared" si="192"/>
        <v>1</v>
      </c>
      <c r="Q138" s="3" t="b">
        <f t="shared" si="192"/>
        <v>1</v>
      </c>
      <c r="R138" s="3" t="b">
        <f t="shared" si="192"/>
        <v>1</v>
      </c>
      <c r="S138" s="3" t="b">
        <f t="shared" si="192"/>
        <v>1</v>
      </c>
      <c r="T138" s="3" t="b">
        <f t="shared" si="192"/>
        <v>1</v>
      </c>
      <c r="U138" s="3" t="b">
        <f t="shared" si="192"/>
        <v>1</v>
      </c>
      <c r="V138" s="3"/>
      <c r="W138" s="3"/>
      <c r="X138" s="3"/>
    </row>
    <row r="139" spans="4:24" x14ac:dyDescent="0.25">
      <c r="D139" s="3" t="b">
        <f t="shared" si="191"/>
        <v>0</v>
      </c>
      <c r="E139" s="3" t="b">
        <f t="shared" si="191"/>
        <v>0</v>
      </c>
      <c r="F139" s="3" t="b">
        <f t="shared" si="191"/>
        <v>0</v>
      </c>
      <c r="G139" s="3" t="b">
        <f t="shared" si="191"/>
        <v>0</v>
      </c>
      <c r="H139" s="3" t="b">
        <f t="shared" si="191"/>
        <v>0</v>
      </c>
      <c r="I139" s="3" t="b">
        <f t="shared" si="191"/>
        <v>0</v>
      </c>
      <c r="J139" s="3"/>
      <c r="K139" s="3"/>
      <c r="L139" s="3"/>
      <c r="M139" s="3"/>
      <c r="N139" s="3"/>
      <c r="O139" s="3"/>
      <c r="P139" s="3" t="b">
        <f t="shared" si="192"/>
        <v>0</v>
      </c>
      <c r="Q139" s="3" t="b">
        <f t="shared" si="192"/>
        <v>0</v>
      </c>
      <c r="R139" s="3" t="b">
        <f t="shared" si="192"/>
        <v>0</v>
      </c>
      <c r="S139" s="3" t="b">
        <f t="shared" si="192"/>
        <v>0</v>
      </c>
      <c r="T139" s="3" t="b">
        <f t="shared" si="192"/>
        <v>0</v>
      </c>
      <c r="U139" s="3" t="b">
        <f t="shared" si="192"/>
        <v>0</v>
      </c>
      <c r="V139" s="3"/>
      <c r="W139" s="3"/>
      <c r="X139" s="3"/>
    </row>
    <row r="140" spans="4:24" x14ac:dyDescent="0.25">
      <c r="D140" s="3" t="b">
        <f t="shared" si="191"/>
        <v>1</v>
      </c>
      <c r="E140" s="3" t="b">
        <f t="shared" si="191"/>
        <v>1</v>
      </c>
      <c r="F140" s="3" t="b">
        <f t="shared" si="191"/>
        <v>1</v>
      </c>
      <c r="G140" s="3" t="b">
        <f t="shared" si="191"/>
        <v>1</v>
      </c>
      <c r="H140" s="3" t="b">
        <f t="shared" si="191"/>
        <v>1</v>
      </c>
      <c r="I140" s="3" t="b">
        <f t="shared" si="191"/>
        <v>1</v>
      </c>
      <c r="J140" s="3"/>
      <c r="K140" s="3"/>
      <c r="L140" s="3"/>
      <c r="M140" s="3"/>
      <c r="N140" s="3"/>
      <c r="O140" s="3"/>
      <c r="P140" s="3" t="b">
        <f t="shared" si="192"/>
        <v>1</v>
      </c>
      <c r="Q140" s="3" t="b">
        <f t="shared" si="192"/>
        <v>1</v>
      </c>
      <c r="R140" s="3" t="b">
        <f t="shared" si="192"/>
        <v>1</v>
      </c>
      <c r="S140" s="3" t="b">
        <f t="shared" si="192"/>
        <v>1</v>
      </c>
      <c r="T140" s="3" t="b">
        <f t="shared" si="192"/>
        <v>1</v>
      </c>
      <c r="U140" s="3" t="b">
        <f t="shared" si="192"/>
        <v>1</v>
      </c>
      <c r="V140" s="3"/>
      <c r="W140" s="3"/>
      <c r="X140" s="3"/>
    </row>
    <row r="141" spans="4:24" x14ac:dyDescent="0.25">
      <c r="D141" s="3" t="b">
        <f t="shared" si="191"/>
        <v>0</v>
      </c>
      <c r="E141" s="3" t="b">
        <f t="shared" si="191"/>
        <v>0</v>
      </c>
      <c r="F141" s="3" t="b">
        <f t="shared" si="191"/>
        <v>0</v>
      </c>
      <c r="G141" s="3" t="b">
        <f t="shared" si="191"/>
        <v>0</v>
      </c>
      <c r="H141" s="3" t="b">
        <f t="shared" si="191"/>
        <v>0</v>
      </c>
      <c r="I141" s="3" t="b">
        <f t="shared" si="191"/>
        <v>0</v>
      </c>
      <c r="J141" s="3"/>
      <c r="K141" s="3"/>
      <c r="L141" s="3"/>
      <c r="M141" s="3"/>
      <c r="N141" s="3"/>
      <c r="O141" s="3"/>
      <c r="P141" s="3" t="b">
        <f t="shared" si="192"/>
        <v>0</v>
      </c>
      <c r="Q141" s="3" t="b">
        <f t="shared" si="192"/>
        <v>0</v>
      </c>
      <c r="R141" s="3" t="b">
        <f t="shared" si="192"/>
        <v>0</v>
      </c>
      <c r="S141" s="3" t="b">
        <f t="shared" si="192"/>
        <v>0</v>
      </c>
      <c r="T141" s="3" t="b">
        <f t="shared" si="192"/>
        <v>0</v>
      </c>
      <c r="U141" s="3" t="b">
        <f t="shared" si="192"/>
        <v>0</v>
      </c>
      <c r="V141" s="3"/>
      <c r="W141" s="3"/>
      <c r="X141" s="3"/>
    </row>
  </sheetData>
  <mergeCells count="103">
    <mergeCell ref="CJ3:CU3"/>
    <mergeCell ref="CV3:DD3"/>
    <mergeCell ref="D4:O4"/>
    <mergeCell ref="P4:X4"/>
    <mergeCell ref="Y4:AJ4"/>
    <mergeCell ref="AK4:AS4"/>
    <mergeCell ref="AT4:BE4"/>
    <mergeCell ref="BF4:BN4"/>
    <mergeCell ref="BO4:BZ4"/>
    <mergeCell ref="CA4:CI4"/>
    <mergeCell ref="CJ4:CU4"/>
    <mergeCell ref="CV4:DD4"/>
    <mergeCell ref="CJ5:CU5"/>
    <mergeCell ref="CV5:DD5"/>
    <mergeCell ref="CP6:CU6"/>
    <mergeCell ref="CP7:CR7"/>
    <mergeCell ref="CS7:CU7"/>
    <mergeCell ref="CJ6:CL7"/>
    <mergeCell ref="CM6:CO7"/>
    <mergeCell ref="CV6:CX7"/>
    <mergeCell ref="CY6:DA6"/>
    <mergeCell ref="DB6:DD6"/>
    <mergeCell ref="CY7:DA7"/>
    <mergeCell ref="DB7:DD7"/>
    <mergeCell ref="BO5:BZ5"/>
    <mergeCell ref="CA5:CI5"/>
    <mergeCell ref="BU6:BZ6"/>
    <mergeCell ref="BU7:BW7"/>
    <mergeCell ref="BX7:BZ7"/>
    <mergeCell ref="BO6:BQ7"/>
    <mergeCell ref="BR6:BT7"/>
    <mergeCell ref="AT5:BE5"/>
    <mergeCell ref="BF5:BN5"/>
    <mergeCell ref="AZ6:BE6"/>
    <mergeCell ref="AZ7:BB7"/>
    <mergeCell ref="BC7:BE7"/>
    <mergeCell ref="AT6:AV7"/>
    <mergeCell ref="AW6:AY7"/>
    <mergeCell ref="BF6:BH7"/>
    <mergeCell ref="BI6:BK6"/>
    <mergeCell ref="BL6:BN6"/>
    <mergeCell ref="BI7:BK7"/>
    <mergeCell ref="BL7:BN7"/>
    <mergeCell ref="CA6:CC7"/>
    <mergeCell ref="CD6:CF6"/>
    <mergeCell ref="CG6:CI6"/>
    <mergeCell ref="CD7:CF7"/>
    <mergeCell ref="CG7:CI7"/>
    <mergeCell ref="D5:O5"/>
    <mergeCell ref="P5:X5"/>
    <mergeCell ref="J6:O6"/>
    <mergeCell ref="J7:L7"/>
    <mergeCell ref="M7:O7"/>
    <mergeCell ref="A50:C50"/>
    <mergeCell ref="B37:B38"/>
    <mergeCell ref="B42:B45"/>
    <mergeCell ref="B46:B47"/>
    <mergeCell ref="B48:B49"/>
    <mergeCell ref="B16:B18"/>
    <mergeCell ref="B27:B28"/>
    <mergeCell ref="D6:F7"/>
    <mergeCell ref="G6:I7"/>
    <mergeCell ref="B9:B10"/>
    <mergeCell ref="B13:B15"/>
    <mergeCell ref="A3:A8"/>
    <mergeCell ref="B3:B8"/>
    <mergeCell ref="C3:C8"/>
    <mergeCell ref="D51:O51"/>
    <mergeCell ref="D52:O52"/>
    <mergeCell ref="D53:O53"/>
    <mergeCell ref="G1:U1"/>
    <mergeCell ref="AB1:AP1"/>
    <mergeCell ref="AW1:BK1"/>
    <mergeCell ref="BR1:CF1"/>
    <mergeCell ref="G2:U2"/>
    <mergeCell ref="AB2:AP2"/>
    <mergeCell ref="AW2:BK2"/>
    <mergeCell ref="BR2:CF2"/>
    <mergeCell ref="D3:O3"/>
    <mergeCell ref="P3:X3"/>
    <mergeCell ref="Y3:AJ3"/>
    <mergeCell ref="AK3:AS3"/>
    <mergeCell ref="AT3:BE3"/>
    <mergeCell ref="BF3:BN3"/>
    <mergeCell ref="BO3:BZ3"/>
    <mergeCell ref="CA3:CI3"/>
    <mergeCell ref="Y6:AA7"/>
    <mergeCell ref="AB6:AD7"/>
    <mergeCell ref="AE7:AG7"/>
    <mergeCell ref="AH7:AJ7"/>
    <mergeCell ref="Y5:AJ5"/>
    <mergeCell ref="AK5:AS5"/>
    <mergeCell ref="AE6:AJ6"/>
    <mergeCell ref="S7:U7"/>
    <mergeCell ref="V7:X7"/>
    <mergeCell ref="S6:U6"/>
    <mergeCell ref="V6:X6"/>
    <mergeCell ref="P6:R7"/>
    <mergeCell ref="AK6:AM7"/>
    <mergeCell ref="AN6:AP6"/>
    <mergeCell ref="AQ6:AS6"/>
    <mergeCell ref="AN7:AP7"/>
    <mergeCell ref="AQ7:AS7"/>
  </mergeCells>
  <conditionalFormatting sqref="CG57:CI98">
    <cfRule type="cellIs" dxfId="53" priority="8" operator="equal">
      <formula>FALSE</formula>
    </cfRule>
  </conditionalFormatting>
  <conditionalFormatting sqref="CG57:CI98">
    <cfRule type="cellIs" dxfId="52" priority="7" operator="equal">
      <formula>FALSE</formula>
    </cfRule>
  </conditionalFormatting>
  <conditionalFormatting sqref="CS57:CU98">
    <cfRule type="cellIs" dxfId="51" priority="6" operator="equal">
      <formula>FALSE</formula>
    </cfRule>
  </conditionalFormatting>
  <conditionalFormatting sqref="CS57:CU98">
    <cfRule type="cellIs" dxfId="50" priority="5" operator="equal">
      <formula>FALSE</formula>
    </cfRule>
  </conditionalFormatting>
  <conditionalFormatting sqref="DB57:DD98">
    <cfRule type="cellIs" dxfId="49" priority="4" operator="equal">
      <formula>FALSE</formula>
    </cfRule>
  </conditionalFormatting>
  <conditionalFormatting sqref="DB57:DD98">
    <cfRule type="cellIs" dxfId="48" priority="3" operator="equal">
      <formula>FALSE</formula>
    </cfRule>
  </conditionalFormatting>
  <conditionalFormatting sqref="D57:I98 M57:X98">
    <cfRule type="cellIs" dxfId="47" priority="26" operator="equal">
      <formula>FALSE</formula>
    </cfRule>
  </conditionalFormatting>
  <conditionalFormatting sqref="AK57:AP98 Y57:AG98">
    <cfRule type="cellIs" dxfId="46" priority="25" operator="equal">
      <formula>FALSE</formula>
    </cfRule>
  </conditionalFormatting>
  <conditionalFormatting sqref="BF57:BK98 AT57:BB98">
    <cfRule type="cellIs" dxfId="45" priority="24" operator="equal">
      <formula>FALSE</formula>
    </cfRule>
  </conditionalFormatting>
  <conditionalFormatting sqref="CA57:CF98 BO57:BW98">
    <cfRule type="cellIs" dxfId="44" priority="23" operator="equal">
      <formula>FALSE</formula>
    </cfRule>
  </conditionalFormatting>
  <conditionalFormatting sqref="CV57:DA98 CJ57:CR98">
    <cfRule type="cellIs" dxfId="43" priority="22" operator="equal">
      <formula>FALSE</formula>
    </cfRule>
  </conditionalFormatting>
  <conditionalFormatting sqref="D100:X141">
    <cfRule type="cellIs" dxfId="42" priority="21" operator="equal">
      <formula>FALSE</formula>
    </cfRule>
  </conditionalFormatting>
  <conditionalFormatting sqref="M57:O98">
    <cfRule type="cellIs" dxfId="41" priority="20" operator="equal">
      <formula>FALSE</formula>
    </cfRule>
  </conditionalFormatting>
  <conditionalFormatting sqref="V57:X98">
    <cfRule type="cellIs" dxfId="40" priority="19" operator="equal">
      <formula>FALSE</formula>
    </cfRule>
  </conditionalFormatting>
  <conditionalFormatting sqref="AH57:AJ98">
    <cfRule type="cellIs" dxfId="39" priority="18" operator="equal">
      <formula>FALSE</formula>
    </cfRule>
  </conditionalFormatting>
  <conditionalFormatting sqref="AH57:AJ98">
    <cfRule type="cellIs" dxfId="38" priority="17" operator="equal">
      <formula>FALSE</formula>
    </cfRule>
  </conditionalFormatting>
  <conditionalFormatting sqref="AQ57:AS98">
    <cfRule type="cellIs" dxfId="37" priority="16" operator="equal">
      <formula>FALSE</formula>
    </cfRule>
  </conditionalFormatting>
  <conditionalFormatting sqref="AQ57:AS98">
    <cfRule type="cellIs" dxfId="36" priority="15" operator="equal">
      <formula>FALSE</formula>
    </cfRule>
  </conditionalFormatting>
  <conditionalFormatting sqref="BC57:BE98">
    <cfRule type="cellIs" dxfId="35" priority="14" operator="equal">
      <formula>FALSE</formula>
    </cfRule>
  </conditionalFormatting>
  <conditionalFormatting sqref="BC57:BE98">
    <cfRule type="cellIs" dxfId="34" priority="13" operator="equal">
      <formula>FALSE</formula>
    </cfRule>
  </conditionalFormatting>
  <conditionalFormatting sqref="BL57:BN98">
    <cfRule type="cellIs" dxfId="33" priority="12" operator="equal">
      <formula>FALSE</formula>
    </cfRule>
  </conditionalFormatting>
  <conditionalFormatting sqref="BL57:BN98">
    <cfRule type="cellIs" dxfId="32" priority="11" operator="equal">
      <formula>FALSE</formula>
    </cfRule>
  </conditionalFormatting>
  <conditionalFormatting sqref="BX57:BZ98">
    <cfRule type="cellIs" dxfId="31" priority="10" operator="equal">
      <formula>FALSE</formula>
    </cfRule>
  </conditionalFormatting>
  <conditionalFormatting sqref="BX57:BZ98">
    <cfRule type="cellIs" dxfId="30" priority="9" operator="equal">
      <formula>FALSE</formula>
    </cfRule>
  </conditionalFormatting>
  <conditionalFormatting sqref="J57:L99">
    <cfRule type="cellIs" dxfId="29" priority="2" operator="equal">
      <formula>FALSE</formula>
    </cfRule>
  </conditionalFormatting>
  <conditionalFormatting sqref="J57:L99">
    <cfRule type="cellIs" dxfId="28" priority="1" operator="equal">
      <formula>FALSE</formula>
    </cfRule>
  </conditionalFormatting>
  <pageMargins left="0.62992125984251968" right="0.51181102362204722" top="0.35433070866141736" bottom="0.35433070866141736" header="0.31496062992125984" footer="0.31496062992125984"/>
  <pageSetup paperSize="9" scale="72" firstPageNumber="55" orientation="landscape" useFirstPageNumber="1" r:id="rId1"/>
  <headerFooter>
    <oddFooter>Page &amp;P</oddFooter>
  </headerFooter>
  <rowBreaks count="1" manualBreakCount="1">
    <brk id="28" max="107" man="1"/>
  </rowBreaks>
  <colBreaks count="9" manualBreakCount="9">
    <brk id="15" max="52" man="1"/>
    <brk id="24" max="52" man="1"/>
    <brk id="36" max="52" man="1"/>
    <brk id="45" max="52" man="1"/>
    <brk id="57" max="52" man="1"/>
    <brk id="66" max="52" man="1"/>
    <brk id="78" max="52" man="1"/>
    <brk id="87" max="52" man="1"/>
    <brk id="99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D141"/>
  <sheetViews>
    <sheetView view="pageBreakPreview" topLeftCell="A3" zoomScale="70" zoomScaleNormal="90" zoomScaleSheetLayoutView="70" workbookViewId="0">
      <pane xSplit="3" ySplit="6" topLeftCell="D39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A55" sqref="A55"/>
    </sheetView>
  </sheetViews>
  <sheetFormatPr defaultRowHeight="15" x14ac:dyDescent="0.25"/>
  <cols>
    <col min="2" max="2" width="17.42578125" bestFit="1" customWidth="1"/>
    <col min="3" max="3" width="33.7109375" customWidth="1"/>
    <col min="4" max="4" width="13.7109375" customWidth="1"/>
    <col min="5" max="5" width="8.85546875" customWidth="1"/>
    <col min="6" max="6" width="11.42578125" customWidth="1"/>
    <col min="7" max="8" width="10" bestFit="1" customWidth="1"/>
    <col min="9" max="12" width="10.85546875" customWidth="1"/>
    <col min="13" max="13" width="9.85546875" customWidth="1"/>
    <col min="14" max="14" width="9" customWidth="1"/>
    <col min="15" max="15" width="9.85546875" customWidth="1"/>
    <col min="16" max="24" width="12.7109375" customWidth="1"/>
    <col min="25" max="25" width="12.42578125" customWidth="1"/>
    <col min="26" max="26" width="8.85546875" customWidth="1"/>
    <col min="27" max="27" width="11.42578125" customWidth="1"/>
    <col min="28" max="29" width="10" bestFit="1" customWidth="1"/>
    <col min="30" max="35" width="10.85546875" customWidth="1"/>
    <col min="36" max="36" width="7.7109375" bestFit="1" customWidth="1"/>
    <col min="37" max="45" width="12.7109375" customWidth="1"/>
    <col min="46" max="46" width="12.140625" customWidth="1"/>
    <col min="47" max="47" width="8.85546875" customWidth="1"/>
    <col min="48" max="48" width="11.42578125" customWidth="1"/>
    <col min="49" max="50" width="10" bestFit="1" customWidth="1"/>
    <col min="51" max="56" width="10.85546875" customWidth="1"/>
    <col min="57" max="57" width="7.7109375" bestFit="1" customWidth="1"/>
    <col min="58" max="66" width="12.7109375" customWidth="1"/>
    <col min="67" max="67" width="13.7109375" customWidth="1"/>
    <col min="68" max="68" width="8.85546875" customWidth="1"/>
    <col min="69" max="69" width="11.42578125" customWidth="1"/>
    <col min="70" max="71" width="10" bestFit="1" customWidth="1"/>
    <col min="72" max="75" width="10.85546875" customWidth="1"/>
    <col min="76" max="76" width="10.28515625" customWidth="1"/>
    <col min="77" max="78" width="9.42578125" customWidth="1"/>
    <col min="79" max="87" width="12.7109375" customWidth="1"/>
    <col min="88" max="88" width="11" customWidth="1"/>
    <col min="89" max="89" width="11.5703125" customWidth="1"/>
    <col min="90" max="91" width="10.42578125" customWidth="1"/>
    <col min="92" max="92" width="10.7109375" customWidth="1"/>
    <col min="93" max="93" width="10.5703125" customWidth="1"/>
    <col min="94" max="94" width="11" customWidth="1"/>
    <col min="95" max="95" width="10" customWidth="1"/>
    <col min="96" max="96" width="10.140625" customWidth="1"/>
    <col min="97" max="97" width="10.7109375" customWidth="1"/>
    <col min="98" max="98" width="9.7109375" customWidth="1"/>
    <col min="99" max="99" width="10.140625" customWidth="1"/>
    <col min="100" max="108" width="12.5703125" customWidth="1"/>
  </cols>
  <sheetData>
    <row r="1" spans="1:108" ht="18" x14ac:dyDescent="0.25">
      <c r="C1" s="4"/>
      <c r="D1" s="4"/>
      <c r="E1" s="4"/>
      <c r="F1" s="4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23"/>
      <c r="W1" s="23"/>
      <c r="X1" s="23"/>
      <c r="Y1" s="4"/>
      <c r="Z1" s="4"/>
      <c r="AA1" s="4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23"/>
      <c r="AR1" s="23"/>
      <c r="AS1" s="23"/>
      <c r="AT1" s="4"/>
      <c r="AU1" s="4"/>
      <c r="AV1" s="4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23"/>
      <c r="BM1" s="23"/>
      <c r="BN1" s="23"/>
      <c r="BO1" s="4"/>
      <c r="BP1" s="4"/>
      <c r="BQ1" s="4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23"/>
      <c r="CH1" s="23"/>
      <c r="CI1" s="23"/>
    </row>
    <row r="2" spans="1:108" ht="15.75" x14ac:dyDescent="0.25">
      <c r="C2" s="4"/>
      <c r="D2" s="4"/>
      <c r="E2" s="4"/>
      <c r="F2" s="4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24"/>
      <c r="W2" s="24"/>
      <c r="X2" s="24"/>
      <c r="Y2" s="4"/>
      <c r="Z2" s="4"/>
      <c r="AA2" s="4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24"/>
      <c r="AR2" s="24"/>
      <c r="AS2" s="24"/>
      <c r="AT2" s="4"/>
      <c r="AU2" s="4"/>
      <c r="AV2" s="4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24"/>
      <c r="BM2" s="24"/>
      <c r="BN2" s="24"/>
      <c r="BO2" s="4"/>
      <c r="BP2" s="4"/>
      <c r="BQ2" s="4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24"/>
      <c r="CH2" s="24"/>
      <c r="CI2" s="24"/>
    </row>
    <row r="3" spans="1:108" ht="15" customHeight="1" x14ac:dyDescent="0.25">
      <c r="A3" s="96" t="s">
        <v>4</v>
      </c>
      <c r="B3" s="96" t="s">
        <v>22</v>
      </c>
      <c r="C3" s="100" t="s">
        <v>1</v>
      </c>
      <c r="D3" s="99" t="s">
        <v>71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 t="str">
        <f>+D3</f>
        <v>RESULTS OF SECONDARY EXAMINATION- 2023</v>
      </c>
      <c r="Q3" s="99"/>
      <c r="R3" s="99"/>
      <c r="S3" s="99"/>
      <c r="T3" s="99"/>
      <c r="U3" s="99"/>
      <c r="V3" s="99"/>
      <c r="W3" s="99"/>
      <c r="X3" s="99"/>
      <c r="Y3" s="99" t="str">
        <f>+P3</f>
        <v>RESULTS OF SECONDARY EXAMINATION- 2023</v>
      </c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 t="str">
        <f>+Y3</f>
        <v>RESULTS OF SECONDARY EXAMINATION- 2023</v>
      </c>
      <c r="AL3" s="99"/>
      <c r="AM3" s="99"/>
      <c r="AN3" s="99"/>
      <c r="AO3" s="99"/>
      <c r="AP3" s="99"/>
      <c r="AQ3" s="99"/>
      <c r="AR3" s="99"/>
      <c r="AS3" s="99"/>
      <c r="AT3" s="99" t="str">
        <f>+AK3</f>
        <v>RESULTS OF SECONDARY EXAMINATION- 2023</v>
      </c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 t="str">
        <f>+AT3</f>
        <v>RESULTS OF SECONDARY EXAMINATION- 2023</v>
      </c>
      <c r="BG3" s="99"/>
      <c r="BH3" s="99"/>
      <c r="BI3" s="99"/>
      <c r="BJ3" s="99"/>
      <c r="BK3" s="99"/>
      <c r="BL3" s="99"/>
      <c r="BM3" s="99"/>
      <c r="BN3" s="99"/>
      <c r="BO3" s="99" t="str">
        <f>+BF3</f>
        <v>RESULTS OF SECONDARY EXAMINATION- 2023</v>
      </c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 t="str">
        <f>+BO3</f>
        <v>RESULTS OF SECONDARY EXAMINATION- 2023</v>
      </c>
      <c r="CB3" s="99"/>
      <c r="CC3" s="99"/>
      <c r="CD3" s="99"/>
      <c r="CE3" s="99"/>
      <c r="CF3" s="99"/>
      <c r="CG3" s="99"/>
      <c r="CH3" s="99"/>
      <c r="CI3" s="99"/>
      <c r="CJ3" s="99" t="str">
        <f>+CA3</f>
        <v>RESULTS OF SECONDARY EXAMINATION- 2023</v>
      </c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 t="str">
        <f>+CJ3</f>
        <v>RESULTS OF SECONDARY EXAMINATION- 2023</v>
      </c>
      <c r="CW3" s="99"/>
      <c r="CX3" s="99"/>
      <c r="CY3" s="99"/>
      <c r="CZ3" s="99"/>
      <c r="DA3" s="99"/>
      <c r="DB3" s="99"/>
      <c r="DC3" s="99"/>
      <c r="DD3" s="99"/>
    </row>
    <row r="4" spans="1:108" ht="18" x14ac:dyDescent="0.25">
      <c r="A4" s="96"/>
      <c r="B4" s="96"/>
      <c r="C4" s="100"/>
      <c r="D4" s="109" t="s">
        <v>128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 t="s">
        <v>129</v>
      </c>
      <c r="Q4" s="109"/>
      <c r="R4" s="109"/>
      <c r="S4" s="109"/>
      <c r="T4" s="109"/>
      <c r="U4" s="109"/>
      <c r="V4" s="109"/>
      <c r="W4" s="109"/>
      <c r="X4" s="109"/>
      <c r="Y4" s="109" t="s">
        <v>130</v>
      </c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 t="s">
        <v>131</v>
      </c>
      <c r="AL4" s="109"/>
      <c r="AM4" s="109"/>
      <c r="AN4" s="109"/>
      <c r="AO4" s="109"/>
      <c r="AP4" s="109"/>
      <c r="AQ4" s="109"/>
      <c r="AR4" s="109"/>
      <c r="AS4" s="109"/>
      <c r="AT4" s="109" t="s">
        <v>132</v>
      </c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 t="s">
        <v>133</v>
      </c>
      <c r="BG4" s="109"/>
      <c r="BH4" s="109"/>
      <c r="BI4" s="109"/>
      <c r="BJ4" s="109"/>
      <c r="BK4" s="109"/>
      <c r="BL4" s="109"/>
      <c r="BM4" s="109"/>
      <c r="BN4" s="109"/>
      <c r="BO4" s="109" t="s">
        <v>134</v>
      </c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 t="s">
        <v>135</v>
      </c>
      <c r="CB4" s="109"/>
      <c r="CC4" s="109"/>
      <c r="CD4" s="109"/>
      <c r="CE4" s="109"/>
      <c r="CF4" s="109"/>
      <c r="CG4" s="109"/>
      <c r="CH4" s="109"/>
      <c r="CI4" s="109"/>
      <c r="CJ4" s="109" t="s">
        <v>136</v>
      </c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 t="s">
        <v>137</v>
      </c>
      <c r="CW4" s="109"/>
      <c r="CX4" s="109"/>
      <c r="CY4" s="109"/>
      <c r="CZ4" s="109"/>
      <c r="DA4" s="109"/>
      <c r="DB4" s="109"/>
      <c r="DC4" s="109"/>
      <c r="DD4" s="109"/>
    </row>
    <row r="5" spans="1:108" ht="15.75" x14ac:dyDescent="0.25">
      <c r="A5" s="96"/>
      <c r="B5" s="96"/>
      <c r="C5" s="100"/>
      <c r="D5" s="94" t="s">
        <v>57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57</v>
      </c>
      <c r="Q5" s="94"/>
      <c r="R5" s="94"/>
      <c r="S5" s="94"/>
      <c r="T5" s="94"/>
      <c r="U5" s="94"/>
      <c r="V5" s="94"/>
      <c r="W5" s="94"/>
      <c r="X5" s="94"/>
      <c r="Y5" s="94" t="s">
        <v>57</v>
      </c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 t="s">
        <v>57</v>
      </c>
      <c r="AL5" s="94"/>
      <c r="AM5" s="94"/>
      <c r="AN5" s="94"/>
      <c r="AO5" s="94"/>
      <c r="AP5" s="94"/>
      <c r="AQ5" s="94"/>
      <c r="AR5" s="94"/>
      <c r="AS5" s="94"/>
      <c r="AT5" s="94" t="s">
        <v>57</v>
      </c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 t="s">
        <v>57</v>
      </c>
      <c r="BG5" s="94"/>
      <c r="BH5" s="94"/>
      <c r="BI5" s="94"/>
      <c r="BJ5" s="94"/>
      <c r="BK5" s="94"/>
      <c r="BL5" s="94"/>
      <c r="BM5" s="94"/>
      <c r="BN5" s="94"/>
      <c r="BO5" s="94" t="s">
        <v>57</v>
      </c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 t="s">
        <v>57</v>
      </c>
      <c r="CB5" s="94"/>
      <c r="CC5" s="94"/>
      <c r="CD5" s="94"/>
      <c r="CE5" s="94"/>
      <c r="CF5" s="94"/>
      <c r="CG5" s="94"/>
      <c r="CH5" s="94"/>
      <c r="CI5" s="94"/>
      <c r="CJ5" s="94" t="s">
        <v>57</v>
      </c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 t="s">
        <v>57</v>
      </c>
      <c r="CW5" s="94"/>
      <c r="CX5" s="94"/>
      <c r="CY5" s="94"/>
      <c r="CZ5" s="94"/>
      <c r="DA5" s="94"/>
      <c r="DB5" s="94"/>
      <c r="DC5" s="94"/>
      <c r="DD5" s="94"/>
    </row>
    <row r="6" spans="1:108" ht="32.25" customHeight="1" x14ac:dyDescent="0.25">
      <c r="A6" s="96"/>
      <c r="B6" s="96"/>
      <c r="C6" s="100"/>
      <c r="D6" s="100" t="s">
        <v>161</v>
      </c>
      <c r="E6" s="100"/>
      <c r="F6" s="100"/>
      <c r="G6" s="96" t="s">
        <v>166</v>
      </c>
      <c r="H6" s="96"/>
      <c r="I6" s="96"/>
      <c r="J6" s="94" t="s">
        <v>56</v>
      </c>
      <c r="K6" s="94"/>
      <c r="L6" s="94"/>
      <c r="M6" s="94"/>
      <c r="N6" s="94"/>
      <c r="O6" s="94"/>
      <c r="P6" s="95" t="s">
        <v>98</v>
      </c>
      <c r="Q6" s="95"/>
      <c r="R6" s="95"/>
      <c r="S6" s="95" t="s">
        <v>99</v>
      </c>
      <c r="T6" s="95"/>
      <c r="U6" s="95"/>
      <c r="V6" s="95" t="s">
        <v>100</v>
      </c>
      <c r="W6" s="95"/>
      <c r="X6" s="95"/>
      <c r="Y6" s="100" t="s">
        <v>162</v>
      </c>
      <c r="Z6" s="100"/>
      <c r="AA6" s="100"/>
      <c r="AB6" s="96" t="s">
        <v>167</v>
      </c>
      <c r="AC6" s="96"/>
      <c r="AD6" s="96"/>
      <c r="AE6" s="94" t="s">
        <v>56</v>
      </c>
      <c r="AF6" s="94"/>
      <c r="AG6" s="94"/>
      <c r="AH6" s="94"/>
      <c r="AI6" s="94"/>
      <c r="AJ6" s="94"/>
      <c r="AK6" s="95" t="s">
        <v>98</v>
      </c>
      <c r="AL6" s="95"/>
      <c r="AM6" s="95"/>
      <c r="AN6" s="95" t="s">
        <v>99</v>
      </c>
      <c r="AO6" s="95"/>
      <c r="AP6" s="95"/>
      <c r="AQ6" s="95" t="s">
        <v>100</v>
      </c>
      <c r="AR6" s="95"/>
      <c r="AS6" s="95"/>
      <c r="AT6" s="100" t="s">
        <v>163</v>
      </c>
      <c r="AU6" s="100"/>
      <c r="AV6" s="100"/>
      <c r="AW6" s="96" t="s">
        <v>167</v>
      </c>
      <c r="AX6" s="96"/>
      <c r="AY6" s="96"/>
      <c r="AZ6" s="94" t="s">
        <v>56</v>
      </c>
      <c r="BA6" s="94"/>
      <c r="BB6" s="94"/>
      <c r="BC6" s="94"/>
      <c r="BD6" s="94"/>
      <c r="BE6" s="94"/>
      <c r="BF6" s="95" t="s">
        <v>98</v>
      </c>
      <c r="BG6" s="95"/>
      <c r="BH6" s="95"/>
      <c r="BI6" s="95" t="s">
        <v>99</v>
      </c>
      <c r="BJ6" s="95"/>
      <c r="BK6" s="95"/>
      <c r="BL6" s="95" t="s">
        <v>100</v>
      </c>
      <c r="BM6" s="95"/>
      <c r="BN6" s="95"/>
      <c r="BO6" s="100" t="s">
        <v>164</v>
      </c>
      <c r="BP6" s="100"/>
      <c r="BQ6" s="100"/>
      <c r="BR6" s="96" t="s">
        <v>168</v>
      </c>
      <c r="BS6" s="96"/>
      <c r="BT6" s="96"/>
      <c r="BU6" s="94" t="s">
        <v>56</v>
      </c>
      <c r="BV6" s="94"/>
      <c r="BW6" s="94"/>
      <c r="BX6" s="94"/>
      <c r="BY6" s="94"/>
      <c r="BZ6" s="94"/>
      <c r="CA6" s="95" t="s">
        <v>98</v>
      </c>
      <c r="CB6" s="95"/>
      <c r="CC6" s="95"/>
      <c r="CD6" s="95" t="s">
        <v>99</v>
      </c>
      <c r="CE6" s="95"/>
      <c r="CF6" s="95"/>
      <c r="CG6" s="95" t="s">
        <v>100</v>
      </c>
      <c r="CH6" s="95"/>
      <c r="CI6" s="95"/>
      <c r="CJ6" s="100" t="s">
        <v>165</v>
      </c>
      <c r="CK6" s="100"/>
      <c r="CL6" s="100"/>
      <c r="CM6" s="96" t="s">
        <v>167</v>
      </c>
      <c r="CN6" s="96"/>
      <c r="CO6" s="96"/>
      <c r="CP6" s="94" t="s">
        <v>56</v>
      </c>
      <c r="CQ6" s="94"/>
      <c r="CR6" s="94"/>
      <c r="CS6" s="94"/>
      <c r="CT6" s="94"/>
      <c r="CU6" s="94"/>
      <c r="CV6" s="95" t="s">
        <v>98</v>
      </c>
      <c r="CW6" s="95"/>
      <c r="CX6" s="95"/>
      <c r="CY6" s="95" t="s">
        <v>99</v>
      </c>
      <c r="CZ6" s="95"/>
      <c r="DA6" s="95"/>
      <c r="DB6" s="95" t="s">
        <v>100</v>
      </c>
      <c r="DC6" s="95"/>
      <c r="DD6" s="95"/>
    </row>
    <row r="7" spans="1:108" ht="15" customHeight="1" x14ac:dyDescent="0.25">
      <c r="A7" s="96"/>
      <c r="B7" s="96"/>
      <c r="C7" s="100"/>
      <c r="D7" s="100"/>
      <c r="E7" s="100"/>
      <c r="F7" s="100"/>
      <c r="G7" s="96"/>
      <c r="H7" s="96"/>
      <c r="I7" s="96"/>
      <c r="J7" s="96" t="s">
        <v>55</v>
      </c>
      <c r="K7" s="96"/>
      <c r="L7" s="96"/>
      <c r="M7" s="96" t="s">
        <v>97</v>
      </c>
      <c r="N7" s="96"/>
      <c r="O7" s="96"/>
      <c r="P7" s="95"/>
      <c r="Q7" s="95"/>
      <c r="R7" s="95"/>
      <c r="S7" s="95" t="s">
        <v>101</v>
      </c>
      <c r="T7" s="95"/>
      <c r="U7" s="95"/>
      <c r="V7" s="95" t="s">
        <v>101</v>
      </c>
      <c r="W7" s="95"/>
      <c r="X7" s="95"/>
      <c r="Y7" s="100"/>
      <c r="Z7" s="100"/>
      <c r="AA7" s="100"/>
      <c r="AB7" s="96"/>
      <c r="AC7" s="96"/>
      <c r="AD7" s="96"/>
      <c r="AE7" s="96" t="s">
        <v>55</v>
      </c>
      <c r="AF7" s="96"/>
      <c r="AG7" s="96"/>
      <c r="AH7" s="96" t="s">
        <v>97</v>
      </c>
      <c r="AI7" s="96"/>
      <c r="AJ7" s="96"/>
      <c r="AK7" s="95"/>
      <c r="AL7" s="95"/>
      <c r="AM7" s="95"/>
      <c r="AN7" s="95" t="s">
        <v>101</v>
      </c>
      <c r="AO7" s="95"/>
      <c r="AP7" s="95"/>
      <c r="AQ7" s="95" t="s">
        <v>101</v>
      </c>
      <c r="AR7" s="95"/>
      <c r="AS7" s="95"/>
      <c r="AT7" s="100"/>
      <c r="AU7" s="100"/>
      <c r="AV7" s="100"/>
      <c r="AW7" s="96"/>
      <c r="AX7" s="96"/>
      <c r="AY7" s="96"/>
      <c r="AZ7" s="96" t="s">
        <v>55</v>
      </c>
      <c r="BA7" s="96"/>
      <c r="BB7" s="96"/>
      <c r="BC7" s="96" t="s">
        <v>97</v>
      </c>
      <c r="BD7" s="96"/>
      <c r="BE7" s="96"/>
      <c r="BF7" s="95"/>
      <c r="BG7" s="95"/>
      <c r="BH7" s="95"/>
      <c r="BI7" s="95" t="s">
        <v>101</v>
      </c>
      <c r="BJ7" s="95"/>
      <c r="BK7" s="95"/>
      <c r="BL7" s="95" t="s">
        <v>101</v>
      </c>
      <c r="BM7" s="95"/>
      <c r="BN7" s="95"/>
      <c r="BO7" s="100"/>
      <c r="BP7" s="100"/>
      <c r="BQ7" s="100"/>
      <c r="BR7" s="96"/>
      <c r="BS7" s="96"/>
      <c r="BT7" s="96"/>
      <c r="BU7" s="96" t="s">
        <v>55</v>
      </c>
      <c r="BV7" s="96"/>
      <c r="BW7" s="96"/>
      <c r="BX7" s="96" t="s">
        <v>97</v>
      </c>
      <c r="BY7" s="96"/>
      <c r="BZ7" s="96"/>
      <c r="CA7" s="95"/>
      <c r="CB7" s="95"/>
      <c r="CC7" s="95"/>
      <c r="CD7" s="95" t="s">
        <v>101</v>
      </c>
      <c r="CE7" s="95"/>
      <c r="CF7" s="95"/>
      <c r="CG7" s="95" t="s">
        <v>101</v>
      </c>
      <c r="CH7" s="95"/>
      <c r="CI7" s="95"/>
      <c r="CJ7" s="100"/>
      <c r="CK7" s="100"/>
      <c r="CL7" s="100"/>
      <c r="CM7" s="96"/>
      <c r="CN7" s="96"/>
      <c r="CO7" s="96"/>
      <c r="CP7" s="96" t="s">
        <v>55</v>
      </c>
      <c r="CQ7" s="96"/>
      <c r="CR7" s="96"/>
      <c r="CS7" s="96" t="s">
        <v>97</v>
      </c>
      <c r="CT7" s="96"/>
      <c r="CU7" s="96"/>
      <c r="CV7" s="95"/>
      <c r="CW7" s="95"/>
      <c r="CX7" s="95"/>
      <c r="CY7" s="95" t="s">
        <v>101</v>
      </c>
      <c r="CZ7" s="95"/>
      <c r="DA7" s="95"/>
      <c r="DB7" s="95" t="s">
        <v>101</v>
      </c>
      <c r="DC7" s="95"/>
      <c r="DD7" s="95"/>
    </row>
    <row r="8" spans="1:108" ht="15" customHeight="1" x14ac:dyDescent="0.25">
      <c r="A8" s="96"/>
      <c r="B8" s="96"/>
      <c r="C8" s="100"/>
      <c r="D8" s="2" t="s">
        <v>2</v>
      </c>
      <c r="E8" s="2" t="s">
        <v>3</v>
      </c>
      <c r="F8" s="2" t="s">
        <v>0</v>
      </c>
      <c r="G8" s="2" t="s">
        <v>2</v>
      </c>
      <c r="H8" s="2" t="s">
        <v>3</v>
      </c>
      <c r="I8" s="2" t="s">
        <v>0</v>
      </c>
      <c r="J8" s="2" t="s">
        <v>2</v>
      </c>
      <c r="K8" s="2" t="s">
        <v>3</v>
      </c>
      <c r="L8" s="2" t="s">
        <v>0</v>
      </c>
      <c r="M8" s="2" t="s">
        <v>2</v>
      </c>
      <c r="N8" s="2" t="s">
        <v>3</v>
      </c>
      <c r="O8" s="2" t="s">
        <v>0</v>
      </c>
      <c r="P8" s="2" t="s">
        <v>2</v>
      </c>
      <c r="Q8" s="2" t="s">
        <v>3</v>
      </c>
      <c r="R8" s="2" t="s">
        <v>0</v>
      </c>
      <c r="S8" s="2" t="s">
        <v>2</v>
      </c>
      <c r="T8" s="2" t="s">
        <v>3</v>
      </c>
      <c r="U8" s="2" t="s">
        <v>0</v>
      </c>
      <c r="V8" s="2" t="s">
        <v>2</v>
      </c>
      <c r="W8" s="2" t="s">
        <v>3</v>
      </c>
      <c r="X8" s="2" t="s">
        <v>0</v>
      </c>
      <c r="Y8" s="2" t="s">
        <v>2</v>
      </c>
      <c r="Z8" s="2" t="s">
        <v>3</v>
      </c>
      <c r="AA8" s="2" t="s">
        <v>0</v>
      </c>
      <c r="AB8" s="2" t="s">
        <v>2</v>
      </c>
      <c r="AC8" s="2" t="s">
        <v>3</v>
      </c>
      <c r="AD8" s="2" t="s">
        <v>0</v>
      </c>
      <c r="AE8" s="2" t="s">
        <v>2</v>
      </c>
      <c r="AF8" s="2" t="s">
        <v>3</v>
      </c>
      <c r="AG8" s="2" t="s">
        <v>0</v>
      </c>
      <c r="AH8" s="2" t="s">
        <v>2</v>
      </c>
      <c r="AI8" s="2" t="s">
        <v>3</v>
      </c>
      <c r="AJ8" s="2" t="s">
        <v>0</v>
      </c>
      <c r="AK8" s="2" t="s">
        <v>2</v>
      </c>
      <c r="AL8" s="2" t="s">
        <v>3</v>
      </c>
      <c r="AM8" s="2" t="s">
        <v>0</v>
      </c>
      <c r="AN8" s="2" t="s">
        <v>2</v>
      </c>
      <c r="AO8" s="2" t="s">
        <v>3</v>
      </c>
      <c r="AP8" s="2" t="s">
        <v>0</v>
      </c>
      <c r="AQ8" s="2" t="s">
        <v>2</v>
      </c>
      <c r="AR8" s="2" t="s">
        <v>3</v>
      </c>
      <c r="AS8" s="2" t="s">
        <v>0</v>
      </c>
      <c r="AT8" s="2" t="s">
        <v>2</v>
      </c>
      <c r="AU8" s="2" t="s">
        <v>3</v>
      </c>
      <c r="AV8" s="2" t="s">
        <v>0</v>
      </c>
      <c r="AW8" s="2" t="s">
        <v>2</v>
      </c>
      <c r="AX8" s="2" t="s">
        <v>3</v>
      </c>
      <c r="AY8" s="2" t="s">
        <v>0</v>
      </c>
      <c r="AZ8" s="2" t="s">
        <v>2</v>
      </c>
      <c r="BA8" s="2" t="s">
        <v>3</v>
      </c>
      <c r="BB8" s="2" t="s">
        <v>0</v>
      </c>
      <c r="BC8" s="2" t="s">
        <v>2</v>
      </c>
      <c r="BD8" s="2" t="s">
        <v>3</v>
      </c>
      <c r="BE8" s="2" t="s">
        <v>0</v>
      </c>
      <c r="BF8" s="2" t="s">
        <v>2</v>
      </c>
      <c r="BG8" s="2" t="s">
        <v>3</v>
      </c>
      <c r="BH8" s="2" t="s">
        <v>0</v>
      </c>
      <c r="BI8" s="2" t="s">
        <v>2</v>
      </c>
      <c r="BJ8" s="2" t="s">
        <v>3</v>
      </c>
      <c r="BK8" s="2" t="s">
        <v>0</v>
      </c>
      <c r="BL8" s="2" t="s">
        <v>2</v>
      </c>
      <c r="BM8" s="2" t="s">
        <v>3</v>
      </c>
      <c r="BN8" s="2" t="s">
        <v>0</v>
      </c>
      <c r="BO8" s="2" t="s">
        <v>2</v>
      </c>
      <c r="BP8" s="2" t="s">
        <v>3</v>
      </c>
      <c r="BQ8" s="2" t="s">
        <v>0</v>
      </c>
      <c r="BR8" s="2" t="s">
        <v>2</v>
      </c>
      <c r="BS8" s="2" t="s">
        <v>3</v>
      </c>
      <c r="BT8" s="2" t="s">
        <v>0</v>
      </c>
      <c r="BU8" s="2" t="s">
        <v>2</v>
      </c>
      <c r="BV8" s="2" t="s">
        <v>3</v>
      </c>
      <c r="BW8" s="2" t="s">
        <v>0</v>
      </c>
      <c r="BX8" s="2" t="s">
        <v>2</v>
      </c>
      <c r="BY8" s="2" t="s">
        <v>3</v>
      </c>
      <c r="BZ8" s="2" t="s">
        <v>0</v>
      </c>
      <c r="CA8" s="2" t="s">
        <v>2</v>
      </c>
      <c r="CB8" s="2" t="s">
        <v>3</v>
      </c>
      <c r="CC8" s="2" t="s">
        <v>0</v>
      </c>
      <c r="CD8" s="2" t="s">
        <v>2</v>
      </c>
      <c r="CE8" s="2" t="s">
        <v>3</v>
      </c>
      <c r="CF8" s="2" t="s">
        <v>0</v>
      </c>
      <c r="CG8" s="2" t="s">
        <v>2</v>
      </c>
      <c r="CH8" s="2" t="s">
        <v>3</v>
      </c>
      <c r="CI8" s="2" t="s">
        <v>0</v>
      </c>
      <c r="CJ8" s="2" t="s">
        <v>2</v>
      </c>
      <c r="CK8" s="2" t="s">
        <v>3</v>
      </c>
      <c r="CL8" s="2" t="s">
        <v>0</v>
      </c>
      <c r="CM8" s="2" t="s">
        <v>2</v>
      </c>
      <c r="CN8" s="2" t="s">
        <v>3</v>
      </c>
      <c r="CO8" s="2" t="s">
        <v>0</v>
      </c>
      <c r="CP8" s="2" t="s">
        <v>2</v>
      </c>
      <c r="CQ8" s="2" t="s">
        <v>3</v>
      </c>
      <c r="CR8" s="2" t="s">
        <v>0</v>
      </c>
      <c r="CS8" s="2" t="s">
        <v>2</v>
      </c>
      <c r="CT8" s="2" t="s">
        <v>3</v>
      </c>
      <c r="CU8" s="2" t="s">
        <v>0</v>
      </c>
      <c r="CV8" s="2" t="s">
        <v>2</v>
      </c>
      <c r="CW8" s="2" t="s">
        <v>3</v>
      </c>
      <c r="CX8" s="2" t="s">
        <v>0</v>
      </c>
      <c r="CY8" s="2" t="s">
        <v>2</v>
      </c>
      <c r="CZ8" s="2" t="s">
        <v>3</v>
      </c>
      <c r="DA8" s="2" t="s">
        <v>0</v>
      </c>
      <c r="DB8" s="2" t="s">
        <v>2</v>
      </c>
      <c r="DC8" s="2" t="s">
        <v>3</v>
      </c>
      <c r="DD8" s="2" t="s">
        <v>0</v>
      </c>
    </row>
    <row r="9" spans="1:108" s="8" customFormat="1" ht="28.5" x14ac:dyDescent="0.25">
      <c r="A9" s="17">
        <v>1</v>
      </c>
      <c r="B9" s="91" t="s">
        <v>23</v>
      </c>
      <c r="C9" s="7" t="s">
        <v>5</v>
      </c>
      <c r="D9" s="28">
        <v>45618</v>
      </c>
      <c r="E9" s="28">
        <v>41788</v>
      </c>
      <c r="F9" s="28">
        <v>87406</v>
      </c>
      <c r="G9" s="28">
        <v>44734</v>
      </c>
      <c r="H9" s="28">
        <v>41232</v>
      </c>
      <c r="I9" s="28">
        <v>85966</v>
      </c>
      <c r="J9" s="28">
        <v>36176</v>
      </c>
      <c r="K9" s="28">
        <v>33478</v>
      </c>
      <c r="L9" s="28">
        <v>69654</v>
      </c>
      <c r="M9" s="47">
        <f>+J9/G9*100</f>
        <v>80.86913756873966</v>
      </c>
      <c r="N9" s="47">
        <f t="shared" ref="N9:O50" si="0">+K9/H9*100</f>
        <v>81.194218083042301</v>
      </c>
      <c r="O9" s="47">
        <f t="shared" si="0"/>
        <v>81.025056417653502</v>
      </c>
      <c r="P9" s="28">
        <v>36176</v>
      </c>
      <c r="Q9" s="28">
        <v>33478</v>
      </c>
      <c r="R9" s="28">
        <v>69654</v>
      </c>
      <c r="S9" s="28">
        <v>17701</v>
      </c>
      <c r="T9" s="28">
        <v>17596</v>
      </c>
      <c r="U9" s="28">
        <v>35297</v>
      </c>
      <c r="V9" s="47">
        <f>+S9/P9*100</f>
        <v>48.930229986731533</v>
      </c>
      <c r="W9" s="47">
        <f t="shared" ref="W9:W14" si="1">+T9/Q9*100</f>
        <v>52.559890077065539</v>
      </c>
      <c r="X9" s="47">
        <f t="shared" ref="X9:X14" si="2">+U9/R9*100</f>
        <v>50.674763832658563</v>
      </c>
      <c r="Y9" s="28">
        <v>14794</v>
      </c>
      <c r="Z9" s="28">
        <v>17447</v>
      </c>
      <c r="AA9" s="28">
        <v>32241</v>
      </c>
      <c r="AB9" s="28">
        <v>14327</v>
      </c>
      <c r="AC9" s="28">
        <v>17102</v>
      </c>
      <c r="AD9" s="28">
        <v>31429</v>
      </c>
      <c r="AE9" s="28">
        <v>8432</v>
      </c>
      <c r="AF9" s="28">
        <v>10900</v>
      </c>
      <c r="AG9" s="28">
        <v>19332</v>
      </c>
      <c r="AH9" s="47">
        <f>+AE9/AB9*100</f>
        <v>58.853912193760038</v>
      </c>
      <c r="AI9" s="47">
        <f t="shared" ref="AI9:AI50" si="3">+AF9/AC9*100</f>
        <v>63.735235644953804</v>
      </c>
      <c r="AJ9" s="47">
        <f t="shared" ref="AJ9:AJ50" si="4">+AG9/AD9*100</f>
        <v>61.51007031722294</v>
      </c>
      <c r="AK9" s="28">
        <v>8432</v>
      </c>
      <c r="AL9" s="28">
        <v>10900</v>
      </c>
      <c r="AM9" s="28">
        <v>19332</v>
      </c>
      <c r="AN9" s="28">
        <v>2202</v>
      </c>
      <c r="AO9" s="28">
        <v>3023</v>
      </c>
      <c r="AP9" s="28">
        <v>5225</v>
      </c>
      <c r="AQ9" s="47">
        <f>+AN9/AK9*100</f>
        <v>26.114800759013285</v>
      </c>
      <c r="AR9" s="47">
        <f t="shared" ref="AR9:AR12" si="5">+AO9/AL9*100</f>
        <v>27.733944954128443</v>
      </c>
      <c r="AS9" s="47">
        <f t="shared" ref="AS9:AS12" si="6">+AP9/AM9*100</f>
        <v>27.02772605007242</v>
      </c>
      <c r="AT9" s="28">
        <v>103</v>
      </c>
      <c r="AU9" s="28">
        <v>108</v>
      </c>
      <c r="AV9" s="28">
        <v>211</v>
      </c>
      <c r="AW9" s="28">
        <v>102</v>
      </c>
      <c r="AX9" s="28">
        <v>106</v>
      </c>
      <c r="AY9" s="28">
        <v>208</v>
      </c>
      <c r="AZ9" s="28">
        <v>90</v>
      </c>
      <c r="BA9" s="28">
        <v>82</v>
      </c>
      <c r="BB9" s="28">
        <v>172</v>
      </c>
      <c r="BC9" s="47">
        <f>+AZ9/AW9*100</f>
        <v>88.235294117647058</v>
      </c>
      <c r="BD9" s="47">
        <f t="shared" ref="BD9:BD50" si="7">+BA9/AX9*100</f>
        <v>77.358490566037744</v>
      </c>
      <c r="BE9" s="47">
        <f t="shared" ref="BE9:BE50" si="8">+BB9/AY9*100</f>
        <v>82.692307692307693</v>
      </c>
      <c r="BF9" s="28">
        <v>90</v>
      </c>
      <c r="BG9" s="28">
        <v>82</v>
      </c>
      <c r="BH9" s="28">
        <v>172</v>
      </c>
      <c r="BI9" s="28">
        <v>48</v>
      </c>
      <c r="BJ9" s="28">
        <v>57</v>
      </c>
      <c r="BK9" s="28">
        <v>105</v>
      </c>
      <c r="BL9" s="47">
        <f>+BI9/BF9*100</f>
        <v>53.333333333333336</v>
      </c>
      <c r="BM9" s="47">
        <f t="shared" ref="BM9:BM14" si="9">+BJ9/BG9*100</f>
        <v>69.512195121951208</v>
      </c>
      <c r="BN9" s="47">
        <f t="shared" ref="BN9:BN14" si="10">+BK9/BH9*100</f>
        <v>61.046511627906973</v>
      </c>
      <c r="BO9" s="28">
        <v>21791</v>
      </c>
      <c r="BP9" s="28">
        <v>16543</v>
      </c>
      <c r="BQ9" s="28">
        <v>38334</v>
      </c>
      <c r="BR9" s="28">
        <v>21513</v>
      </c>
      <c r="BS9" s="28">
        <v>16430</v>
      </c>
      <c r="BT9" s="28">
        <v>37943</v>
      </c>
      <c r="BU9" s="28">
        <v>19365</v>
      </c>
      <c r="BV9" s="28">
        <v>15175</v>
      </c>
      <c r="BW9" s="28">
        <v>34540</v>
      </c>
      <c r="BX9" s="47">
        <f>+BU9/BR9*100</f>
        <v>90.015339562125234</v>
      </c>
      <c r="BY9" s="47">
        <f t="shared" ref="BY9:BY50" si="11">+BV9/BS9*100</f>
        <v>92.361533779671333</v>
      </c>
      <c r="BZ9" s="47">
        <f t="shared" ref="BZ9:BZ50" si="12">+BW9/BT9*100</f>
        <v>91.031283767756904</v>
      </c>
      <c r="CA9" s="28">
        <v>19365</v>
      </c>
      <c r="CB9" s="28">
        <v>15175</v>
      </c>
      <c r="CC9" s="28">
        <v>34540</v>
      </c>
      <c r="CD9" s="28">
        <v>10173</v>
      </c>
      <c r="CE9" s="28">
        <v>9406</v>
      </c>
      <c r="CF9" s="28">
        <v>19579</v>
      </c>
      <c r="CG9" s="47">
        <f>+CD9/CA9*100</f>
        <v>52.53292021688614</v>
      </c>
      <c r="CH9" s="47">
        <f t="shared" ref="CH9:CH12" si="13">+CE9/CB9*100</f>
        <v>61.9835255354201</v>
      </c>
      <c r="CI9" s="47">
        <f t="shared" ref="CI9:CI12" si="14">+CF9/CC9*100</f>
        <v>56.685002895193982</v>
      </c>
      <c r="CJ9" s="28">
        <v>8930</v>
      </c>
      <c r="CK9" s="28">
        <v>7690</v>
      </c>
      <c r="CL9" s="28">
        <v>16620</v>
      </c>
      <c r="CM9" s="28">
        <v>8792</v>
      </c>
      <c r="CN9" s="28">
        <v>7594</v>
      </c>
      <c r="CO9" s="28">
        <v>16386</v>
      </c>
      <c r="CP9" s="28">
        <v>8289</v>
      </c>
      <c r="CQ9" s="28">
        <v>7321</v>
      </c>
      <c r="CR9" s="28">
        <v>15610</v>
      </c>
      <c r="CS9" s="47">
        <f>+CP9/CM9*100</f>
        <v>94.278889899909018</v>
      </c>
      <c r="CT9" s="47">
        <f t="shared" ref="CT9:CT50" si="15">+CQ9/CN9*100</f>
        <v>96.405056623650253</v>
      </c>
      <c r="CU9" s="47">
        <f t="shared" ref="CU9:CU50" si="16">+CR9/CO9*100</f>
        <v>95.264249969486144</v>
      </c>
      <c r="CV9" s="28">
        <v>8289</v>
      </c>
      <c r="CW9" s="28">
        <v>7321</v>
      </c>
      <c r="CX9" s="28">
        <v>15610</v>
      </c>
      <c r="CY9" s="28">
        <v>5278</v>
      </c>
      <c r="CZ9" s="28">
        <v>5110</v>
      </c>
      <c r="DA9" s="28">
        <v>10388</v>
      </c>
      <c r="DB9" s="47">
        <f>+CY9/CV9*100</f>
        <v>63.674749668235009</v>
      </c>
      <c r="DC9" s="47">
        <f t="shared" ref="DC9" si="17">+CZ9/CW9*100</f>
        <v>69.799207758502931</v>
      </c>
      <c r="DD9" s="47">
        <f t="shared" ref="DD9" si="18">+DA9/CX9*100</f>
        <v>66.54708520179372</v>
      </c>
    </row>
    <row r="10" spans="1:108" s="8" customFormat="1" ht="28.5" x14ac:dyDescent="0.25">
      <c r="A10" s="17">
        <v>2</v>
      </c>
      <c r="B10" s="92"/>
      <c r="C10" s="7" t="s">
        <v>70</v>
      </c>
      <c r="D10" s="28">
        <v>4306</v>
      </c>
      <c r="E10" s="28">
        <v>4014</v>
      </c>
      <c r="F10" s="28">
        <f>SUM(D10:E10)</f>
        <v>8320</v>
      </c>
      <c r="G10" s="28">
        <v>4254</v>
      </c>
      <c r="H10" s="28">
        <v>3994</v>
      </c>
      <c r="I10" s="28">
        <f>SUM(G10:H10)</f>
        <v>8248</v>
      </c>
      <c r="J10" s="28">
        <v>4096</v>
      </c>
      <c r="K10" s="28">
        <v>3898</v>
      </c>
      <c r="L10" s="28">
        <f>SUM(J10:K10)</f>
        <v>7994</v>
      </c>
      <c r="M10" s="47">
        <f t="shared" ref="M10:M50" si="19">+J10/G10*100</f>
        <v>96.285848613070044</v>
      </c>
      <c r="N10" s="47">
        <f t="shared" si="0"/>
        <v>97.59639459188783</v>
      </c>
      <c r="O10" s="47">
        <f t="shared" si="0"/>
        <v>96.92046556741029</v>
      </c>
      <c r="P10" s="28">
        <v>4096</v>
      </c>
      <c r="Q10" s="28">
        <v>3898</v>
      </c>
      <c r="R10" s="28">
        <f>SUM(P10:Q10)</f>
        <v>7994</v>
      </c>
      <c r="S10" s="28">
        <v>2899</v>
      </c>
      <c r="T10" s="28">
        <v>3125</v>
      </c>
      <c r="U10" s="28">
        <f>SUM(S10:T10)</f>
        <v>6024</v>
      </c>
      <c r="V10" s="47">
        <f t="shared" ref="V10:V14" si="20">+S10/P10*100</f>
        <v>70.7763671875</v>
      </c>
      <c r="W10" s="47">
        <f t="shared" si="1"/>
        <v>80.1693175987686</v>
      </c>
      <c r="X10" s="47">
        <f t="shared" si="2"/>
        <v>75.356517388041027</v>
      </c>
      <c r="Y10" s="28">
        <v>69</v>
      </c>
      <c r="Z10" s="28">
        <v>203</v>
      </c>
      <c r="AA10" s="28">
        <f>SUM(Y10:Z10)</f>
        <v>272</v>
      </c>
      <c r="AB10" s="28">
        <v>60</v>
      </c>
      <c r="AC10" s="28">
        <v>199</v>
      </c>
      <c r="AD10" s="28">
        <f>SUM(AB10:AC10)</f>
        <v>259</v>
      </c>
      <c r="AE10" s="28">
        <v>49</v>
      </c>
      <c r="AF10" s="28">
        <v>190</v>
      </c>
      <c r="AG10" s="28">
        <f>SUM(AE10:AF10)</f>
        <v>239</v>
      </c>
      <c r="AH10" s="47">
        <f t="shared" ref="AH10:AH50" si="21">+AE10/AB10*100</f>
        <v>81.666666666666671</v>
      </c>
      <c r="AI10" s="47">
        <f t="shared" si="3"/>
        <v>95.477386934673376</v>
      </c>
      <c r="AJ10" s="47">
        <f t="shared" si="4"/>
        <v>92.277992277992283</v>
      </c>
      <c r="AK10" s="28">
        <v>49</v>
      </c>
      <c r="AL10" s="28">
        <v>190</v>
      </c>
      <c r="AM10" s="28">
        <f>SUM(AK10:AL10)</f>
        <v>239</v>
      </c>
      <c r="AN10" s="28">
        <v>40</v>
      </c>
      <c r="AO10" s="28">
        <v>156</v>
      </c>
      <c r="AP10" s="28">
        <f>SUM(AN10:AO10)</f>
        <v>196</v>
      </c>
      <c r="AQ10" s="47">
        <f t="shared" ref="AQ10:AQ12" si="22">+AN10/AK10*100</f>
        <v>81.632653061224488</v>
      </c>
      <c r="AR10" s="47">
        <f t="shared" si="5"/>
        <v>82.10526315789474</v>
      </c>
      <c r="AS10" s="47">
        <f t="shared" si="6"/>
        <v>82.008368200836827</v>
      </c>
      <c r="AT10" s="28">
        <v>75</v>
      </c>
      <c r="AU10" s="28">
        <v>17</v>
      </c>
      <c r="AV10" s="28">
        <f>SUM(AT10:AU10)</f>
        <v>92</v>
      </c>
      <c r="AW10" s="28">
        <v>75</v>
      </c>
      <c r="AX10" s="28">
        <v>17</v>
      </c>
      <c r="AY10" s="28">
        <f>SUM(AW10:AX10)</f>
        <v>92</v>
      </c>
      <c r="AZ10" s="28">
        <v>74</v>
      </c>
      <c r="BA10" s="28">
        <v>17</v>
      </c>
      <c r="BB10" s="28">
        <f>SUM(AZ10:BA10)</f>
        <v>91</v>
      </c>
      <c r="BC10" s="47">
        <f t="shared" ref="BC10:BC50" si="23">+AZ10/AW10*100</f>
        <v>98.666666666666671</v>
      </c>
      <c r="BD10" s="47">
        <f t="shared" si="7"/>
        <v>100</v>
      </c>
      <c r="BE10" s="47">
        <f t="shared" si="8"/>
        <v>98.91304347826086</v>
      </c>
      <c r="BF10" s="28">
        <v>74</v>
      </c>
      <c r="BG10" s="28">
        <v>17</v>
      </c>
      <c r="BH10" s="28">
        <f>SUM(BF10:BG10)</f>
        <v>91</v>
      </c>
      <c r="BI10" s="28">
        <v>71</v>
      </c>
      <c r="BJ10" s="28">
        <v>15</v>
      </c>
      <c r="BK10" s="28">
        <f>SUM(BI10:BJ10)</f>
        <v>86</v>
      </c>
      <c r="BL10" s="47">
        <f t="shared" ref="BL10:BL14" si="24">+BI10/BF10*100</f>
        <v>95.945945945945937</v>
      </c>
      <c r="BM10" s="47">
        <f t="shared" si="9"/>
        <v>88.235294117647058</v>
      </c>
      <c r="BN10" s="47">
        <f t="shared" si="10"/>
        <v>94.505494505494497</v>
      </c>
      <c r="BO10" s="28">
        <v>4162</v>
      </c>
      <c r="BP10" s="28">
        <v>3794</v>
      </c>
      <c r="BQ10" s="28">
        <f>SUM(BO10:BP10)</f>
        <v>7956</v>
      </c>
      <c r="BR10" s="28">
        <v>4119</v>
      </c>
      <c r="BS10" s="28">
        <v>3778</v>
      </c>
      <c r="BT10" s="28">
        <f>SUM(BR10:BS10)</f>
        <v>7897</v>
      </c>
      <c r="BU10" s="28">
        <v>3973</v>
      </c>
      <c r="BV10" s="28">
        <v>3691</v>
      </c>
      <c r="BW10" s="28">
        <f>SUM(BU10:BV10)</f>
        <v>7664</v>
      </c>
      <c r="BX10" s="47">
        <f t="shared" ref="BX10:BX50" si="25">+BU10/BR10*100</f>
        <v>96.455450352027199</v>
      </c>
      <c r="BY10" s="47">
        <f t="shared" si="11"/>
        <v>97.697194282689253</v>
      </c>
      <c r="BZ10" s="47">
        <f t="shared" si="12"/>
        <v>97.049512473091042</v>
      </c>
      <c r="CA10" s="28">
        <v>3973</v>
      </c>
      <c r="CB10" s="28">
        <v>3691</v>
      </c>
      <c r="CC10" s="28">
        <f>SUM(CA10:CB10)</f>
        <v>7664</v>
      </c>
      <c r="CD10" s="28">
        <v>2788</v>
      </c>
      <c r="CE10" s="28">
        <v>2954</v>
      </c>
      <c r="CF10" s="28">
        <f>SUM(CD10:CE10)</f>
        <v>5742</v>
      </c>
      <c r="CG10" s="47">
        <f t="shared" ref="CG10:CG12" si="26">+CD10/CA10*100</f>
        <v>70.173672287943617</v>
      </c>
      <c r="CH10" s="47">
        <f t="shared" si="13"/>
        <v>80.032511514494715</v>
      </c>
      <c r="CI10" s="47">
        <f t="shared" si="14"/>
        <v>74.921711899791234</v>
      </c>
      <c r="CJ10" s="40"/>
      <c r="CK10" s="40"/>
      <c r="CL10" s="40"/>
      <c r="CM10" s="40"/>
      <c r="CN10" s="40"/>
      <c r="CO10" s="40"/>
      <c r="CP10" s="40"/>
      <c r="CQ10" s="40"/>
      <c r="CR10" s="40"/>
      <c r="CS10" s="48"/>
      <c r="CT10" s="48"/>
      <c r="CU10" s="48"/>
      <c r="CV10" s="40"/>
      <c r="CW10" s="40"/>
      <c r="CX10" s="40"/>
      <c r="CY10" s="40"/>
      <c r="CZ10" s="40"/>
      <c r="DA10" s="40"/>
      <c r="DB10" s="48"/>
      <c r="DC10" s="48"/>
      <c r="DD10" s="48"/>
    </row>
    <row r="11" spans="1:108" ht="28.5" x14ac:dyDescent="0.25">
      <c r="A11" s="17">
        <v>3</v>
      </c>
      <c r="B11" s="18" t="s">
        <v>24</v>
      </c>
      <c r="C11" s="7" t="s">
        <v>76</v>
      </c>
      <c r="D11" s="28">
        <v>24069</v>
      </c>
      <c r="E11" s="28">
        <v>23448</v>
      </c>
      <c r="F11" s="28">
        <v>47517</v>
      </c>
      <c r="G11" s="28">
        <v>23416</v>
      </c>
      <c r="H11" s="28">
        <v>22966</v>
      </c>
      <c r="I11" s="28">
        <v>46382</v>
      </c>
      <c r="J11" s="28">
        <v>14633</v>
      </c>
      <c r="K11" s="28">
        <v>15368</v>
      </c>
      <c r="L11" s="28">
        <v>30001</v>
      </c>
      <c r="M11" s="47">
        <f t="shared" si="19"/>
        <v>62.49145883156816</v>
      </c>
      <c r="N11" s="47">
        <f t="shared" si="0"/>
        <v>66.916311068536089</v>
      </c>
      <c r="O11" s="47">
        <f t="shared" si="0"/>
        <v>64.682419904273218</v>
      </c>
      <c r="P11" s="28">
        <v>14633</v>
      </c>
      <c r="Q11" s="28">
        <v>15368</v>
      </c>
      <c r="R11" s="28">
        <v>30001</v>
      </c>
      <c r="S11" s="28">
        <v>6957</v>
      </c>
      <c r="T11" s="28">
        <v>8047</v>
      </c>
      <c r="U11" s="28">
        <v>15004</v>
      </c>
      <c r="V11" s="47">
        <f t="shared" si="20"/>
        <v>47.54322421923051</v>
      </c>
      <c r="W11" s="47">
        <f t="shared" si="1"/>
        <v>52.362051015096299</v>
      </c>
      <c r="X11" s="47">
        <f t="shared" si="2"/>
        <v>50.011666277790745</v>
      </c>
      <c r="Y11" s="28">
        <v>20397</v>
      </c>
      <c r="Z11" s="28">
        <v>20930</v>
      </c>
      <c r="AA11" s="28">
        <v>41327</v>
      </c>
      <c r="AB11" s="28">
        <v>19812</v>
      </c>
      <c r="AC11" s="28">
        <v>20516</v>
      </c>
      <c r="AD11" s="28">
        <v>40328</v>
      </c>
      <c r="AE11" s="28">
        <v>11870</v>
      </c>
      <c r="AF11" s="28">
        <v>13373</v>
      </c>
      <c r="AG11" s="28">
        <v>25243</v>
      </c>
      <c r="AH11" s="47">
        <f t="shared" si="21"/>
        <v>59.913183928931957</v>
      </c>
      <c r="AI11" s="47">
        <f t="shared" si="3"/>
        <v>65.183271592903097</v>
      </c>
      <c r="AJ11" s="47">
        <f t="shared" si="4"/>
        <v>62.594227335846064</v>
      </c>
      <c r="AK11" s="28">
        <v>11870</v>
      </c>
      <c r="AL11" s="28">
        <v>13373</v>
      </c>
      <c r="AM11" s="28">
        <v>25243</v>
      </c>
      <c r="AN11" s="28">
        <v>4937</v>
      </c>
      <c r="AO11" s="28">
        <v>6449</v>
      </c>
      <c r="AP11" s="28">
        <v>11386</v>
      </c>
      <c r="AQ11" s="47">
        <f t="shared" si="22"/>
        <v>41.592249368155016</v>
      </c>
      <c r="AR11" s="47">
        <f t="shared" si="5"/>
        <v>48.224033500336496</v>
      </c>
      <c r="AS11" s="47">
        <f t="shared" si="6"/>
        <v>45.105573822445827</v>
      </c>
      <c r="AT11" s="28">
        <v>352</v>
      </c>
      <c r="AU11" s="28">
        <v>413</v>
      </c>
      <c r="AV11" s="28">
        <v>765</v>
      </c>
      <c r="AW11" s="28">
        <v>325</v>
      </c>
      <c r="AX11" s="28">
        <v>374</v>
      </c>
      <c r="AY11" s="28">
        <v>699</v>
      </c>
      <c r="AZ11" s="28">
        <v>149</v>
      </c>
      <c r="BA11" s="28">
        <v>202</v>
      </c>
      <c r="BB11" s="28">
        <v>351</v>
      </c>
      <c r="BC11" s="47">
        <f t="shared" si="23"/>
        <v>45.846153846153847</v>
      </c>
      <c r="BD11" s="47">
        <f t="shared" si="7"/>
        <v>54.01069518716578</v>
      </c>
      <c r="BE11" s="47">
        <f t="shared" si="8"/>
        <v>50.214592274678118</v>
      </c>
      <c r="BF11" s="28">
        <v>149</v>
      </c>
      <c r="BG11" s="28">
        <v>202</v>
      </c>
      <c r="BH11" s="28">
        <v>351</v>
      </c>
      <c r="BI11" s="28">
        <v>45</v>
      </c>
      <c r="BJ11" s="28">
        <v>88</v>
      </c>
      <c r="BK11" s="28">
        <v>133</v>
      </c>
      <c r="BL11" s="47">
        <f t="shared" si="24"/>
        <v>30.201342281879196</v>
      </c>
      <c r="BM11" s="47">
        <f t="shared" si="9"/>
        <v>43.564356435643568</v>
      </c>
      <c r="BN11" s="47">
        <f t="shared" si="10"/>
        <v>37.89173789173789</v>
      </c>
      <c r="BO11" s="28">
        <v>3320</v>
      </c>
      <c r="BP11" s="28">
        <v>2105</v>
      </c>
      <c r="BQ11" s="28">
        <v>5425</v>
      </c>
      <c r="BR11" s="28">
        <v>3279</v>
      </c>
      <c r="BS11" s="28">
        <v>2076</v>
      </c>
      <c r="BT11" s="28">
        <v>5355</v>
      </c>
      <c r="BU11" s="28">
        <v>2614</v>
      </c>
      <c r="BV11" s="28">
        <v>1793</v>
      </c>
      <c r="BW11" s="28">
        <v>4407</v>
      </c>
      <c r="BX11" s="47">
        <f t="shared" si="25"/>
        <v>79.719426654467824</v>
      </c>
      <c r="BY11" s="47">
        <f t="shared" si="11"/>
        <v>86.368015414258196</v>
      </c>
      <c r="BZ11" s="47">
        <f t="shared" si="12"/>
        <v>82.296918767506995</v>
      </c>
      <c r="CA11" s="28">
        <v>2614</v>
      </c>
      <c r="CB11" s="28">
        <v>1793</v>
      </c>
      <c r="CC11" s="28">
        <v>4407</v>
      </c>
      <c r="CD11" s="28">
        <v>1975</v>
      </c>
      <c r="CE11" s="28">
        <v>1510</v>
      </c>
      <c r="CF11" s="28">
        <v>3485</v>
      </c>
      <c r="CG11" s="47">
        <f t="shared" si="26"/>
        <v>75.554705432287676</v>
      </c>
      <c r="CH11" s="47">
        <f t="shared" si="13"/>
        <v>84.21639709983269</v>
      </c>
      <c r="CI11" s="47">
        <f t="shared" si="14"/>
        <v>79.078738370773777</v>
      </c>
      <c r="CJ11" s="40"/>
      <c r="CK11" s="40"/>
      <c r="CL11" s="40"/>
      <c r="CM11" s="40"/>
      <c r="CN11" s="40"/>
      <c r="CO11" s="40"/>
      <c r="CP11" s="40"/>
      <c r="CQ11" s="40"/>
      <c r="CR11" s="40"/>
      <c r="CS11" s="48"/>
      <c r="CT11" s="48"/>
      <c r="CU11" s="48"/>
      <c r="CV11" s="40"/>
      <c r="CW11" s="40"/>
      <c r="CX11" s="40"/>
      <c r="CY11" s="40"/>
      <c r="CZ11" s="40"/>
      <c r="DA11" s="40"/>
      <c r="DB11" s="48"/>
      <c r="DC11" s="48"/>
      <c r="DD11" s="48"/>
    </row>
    <row r="12" spans="1:108" ht="28.5" x14ac:dyDescent="0.25">
      <c r="A12" s="17">
        <v>4</v>
      </c>
      <c r="B12" s="17" t="s">
        <v>26</v>
      </c>
      <c r="C12" s="7" t="s">
        <v>77</v>
      </c>
      <c r="D12" s="28">
        <v>35192</v>
      </c>
      <c r="E12" s="28">
        <v>38211</v>
      </c>
      <c r="F12" s="28">
        <v>73403</v>
      </c>
      <c r="G12" s="28">
        <v>34483</v>
      </c>
      <c r="H12" s="28">
        <v>37593</v>
      </c>
      <c r="I12" s="28">
        <v>72076</v>
      </c>
      <c r="J12" s="28">
        <v>27701</v>
      </c>
      <c r="K12" s="28">
        <v>29783</v>
      </c>
      <c r="L12" s="28">
        <v>57484</v>
      </c>
      <c r="M12" s="47">
        <f t="shared" si="19"/>
        <v>80.332337673636289</v>
      </c>
      <c r="N12" s="47">
        <f t="shared" si="0"/>
        <v>79.224855691219105</v>
      </c>
      <c r="O12" s="47">
        <f t="shared" si="0"/>
        <v>79.754703368666412</v>
      </c>
      <c r="P12" s="28">
        <v>27701</v>
      </c>
      <c r="Q12" s="28">
        <v>29783</v>
      </c>
      <c r="R12" s="28">
        <v>57484</v>
      </c>
      <c r="S12" s="28">
        <v>7435</v>
      </c>
      <c r="T12" s="28">
        <v>8163</v>
      </c>
      <c r="U12" s="28">
        <v>15598</v>
      </c>
      <c r="V12" s="47">
        <f t="shared" si="20"/>
        <v>26.840186274863726</v>
      </c>
      <c r="W12" s="47">
        <f t="shared" si="1"/>
        <v>27.408253030252155</v>
      </c>
      <c r="X12" s="47">
        <f t="shared" si="2"/>
        <v>27.134506993250294</v>
      </c>
      <c r="Y12" s="28">
        <v>17022</v>
      </c>
      <c r="Z12" s="28">
        <v>19563</v>
      </c>
      <c r="AA12" s="28">
        <v>36585</v>
      </c>
      <c r="AB12" s="28">
        <v>16800</v>
      </c>
      <c r="AC12" s="28">
        <v>19321</v>
      </c>
      <c r="AD12" s="28">
        <v>36121</v>
      </c>
      <c r="AE12" s="28">
        <v>13408</v>
      </c>
      <c r="AF12" s="28">
        <v>15285</v>
      </c>
      <c r="AG12" s="28">
        <v>28693</v>
      </c>
      <c r="AH12" s="47">
        <f t="shared" si="21"/>
        <v>79.80952380952381</v>
      </c>
      <c r="AI12" s="47">
        <f t="shared" si="3"/>
        <v>79.110812069768642</v>
      </c>
      <c r="AJ12" s="47">
        <f t="shared" si="4"/>
        <v>79.435785277262539</v>
      </c>
      <c r="AK12" s="28">
        <v>13408</v>
      </c>
      <c r="AL12" s="28">
        <v>15285</v>
      </c>
      <c r="AM12" s="28">
        <v>28693</v>
      </c>
      <c r="AN12" s="28">
        <v>2748</v>
      </c>
      <c r="AO12" s="28">
        <v>3247</v>
      </c>
      <c r="AP12" s="28">
        <v>5995</v>
      </c>
      <c r="AQ12" s="47">
        <f t="shared" si="22"/>
        <v>20.495226730310261</v>
      </c>
      <c r="AR12" s="47">
        <f t="shared" si="5"/>
        <v>21.243048740595356</v>
      </c>
      <c r="AS12" s="47">
        <f t="shared" si="6"/>
        <v>20.893597741609451</v>
      </c>
      <c r="AT12" s="28">
        <v>10008</v>
      </c>
      <c r="AU12" s="28">
        <v>11250</v>
      </c>
      <c r="AV12" s="28">
        <v>21258</v>
      </c>
      <c r="AW12" s="28">
        <v>9642</v>
      </c>
      <c r="AX12" s="28">
        <v>10944</v>
      </c>
      <c r="AY12" s="28">
        <v>20586</v>
      </c>
      <c r="AZ12" s="28">
        <v>7131</v>
      </c>
      <c r="BA12" s="28">
        <v>7990</v>
      </c>
      <c r="BB12" s="28">
        <v>15121</v>
      </c>
      <c r="BC12" s="47">
        <f t="shared" si="23"/>
        <v>73.95768512756689</v>
      </c>
      <c r="BD12" s="47">
        <f t="shared" si="7"/>
        <v>73.008040935672511</v>
      </c>
      <c r="BE12" s="47">
        <f t="shared" si="8"/>
        <v>73.452832021762362</v>
      </c>
      <c r="BF12" s="28">
        <v>7131</v>
      </c>
      <c r="BG12" s="28">
        <v>7990</v>
      </c>
      <c r="BH12" s="28">
        <v>15121</v>
      </c>
      <c r="BI12" s="28">
        <v>1302</v>
      </c>
      <c r="BJ12" s="28">
        <v>1576</v>
      </c>
      <c r="BK12" s="28">
        <v>2878</v>
      </c>
      <c r="BL12" s="47">
        <f t="shared" si="24"/>
        <v>18.258308792595709</v>
      </c>
      <c r="BM12" s="47">
        <f t="shared" si="9"/>
        <v>19.724655819774721</v>
      </c>
      <c r="BN12" s="47">
        <f t="shared" si="10"/>
        <v>19.033132729316844</v>
      </c>
      <c r="BO12" s="28">
        <v>8162</v>
      </c>
      <c r="BP12" s="28">
        <v>7398</v>
      </c>
      <c r="BQ12" s="28">
        <v>15560</v>
      </c>
      <c r="BR12" s="28">
        <v>8041</v>
      </c>
      <c r="BS12" s="28">
        <v>7328</v>
      </c>
      <c r="BT12" s="28">
        <v>15369</v>
      </c>
      <c r="BU12" s="28">
        <v>7162</v>
      </c>
      <c r="BV12" s="28">
        <v>6508</v>
      </c>
      <c r="BW12" s="28">
        <v>13670</v>
      </c>
      <c r="BX12" s="47">
        <f t="shared" si="25"/>
        <v>89.068523815445843</v>
      </c>
      <c r="BY12" s="47">
        <f t="shared" si="11"/>
        <v>88.810043668122276</v>
      </c>
      <c r="BZ12" s="47">
        <f t="shared" si="12"/>
        <v>88.945279458650532</v>
      </c>
      <c r="CA12" s="28">
        <v>7162</v>
      </c>
      <c r="CB12" s="28">
        <v>6508</v>
      </c>
      <c r="CC12" s="28">
        <v>13670</v>
      </c>
      <c r="CD12" s="28">
        <v>3385</v>
      </c>
      <c r="CE12" s="28">
        <v>3340</v>
      </c>
      <c r="CF12" s="28">
        <v>6725</v>
      </c>
      <c r="CG12" s="47">
        <f t="shared" si="26"/>
        <v>47.263334264172016</v>
      </c>
      <c r="CH12" s="47">
        <f t="shared" si="13"/>
        <v>51.321450522433935</v>
      </c>
      <c r="CI12" s="47">
        <f t="shared" si="14"/>
        <v>49.195318215069491</v>
      </c>
      <c r="CJ12" s="40"/>
      <c r="CK12" s="40"/>
      <c r="CL12" s="40"/>
      <c r="CM12" s="40"/>
      <c r="CN12" s="40"/>
      <c r="CO12" s="40"/>
      <c r="CP12" s="40"/>
      <c r="CQ12" s="40"/>
      <c r="CR12" s="40"/>
      <c r="CS12" s="48"/>
      <c r="CT12" s="48"/>
      <c r="CU12" s="48"/>
      <c r="CV12" s="40"/>
      <c r="CW12" s="40"/>
      <c r="CX12" s="40"/>
      <c r="CY12" s="40"/>
      <c r="CZ12" s="40"/>
      <c r="DA12" s="40"/>
      <c r="DB12" s="48"/>
      <c r="DC12" s="48"/>
      <c r="DD12" s="48"/>
    </row>
    <row r="13" spans="1:108" s="8" customFormat="1" ht="28.5" x14ac:dyDescent="0.25">
      <c r="A13" s="17">
        <v>5</v>
      </c>
      <c r="B13" s="91" t="s">
        <v>28</v>
      </c>
      <c r="C13" s="7" t="s">
        <v>15</v>
      </c>
      <c r="D13" s="22">
        <v>19740</v>
      </c>
      <c r="E13" s="22">
        <v>20994</v>
      </c>
      <c r="F13" s="22">
        <f>D13+E13</f>
        <v>40734</v>
      </c>
      <c r="G13" s="20">
        <v>15604</v>
      </c>
      <c r="H13" s="20">
        <v>16500</v>
      </c>
      <c r="I13" s="20">
        <f>G13+H13</f>
        <v>32104</v>
      </c>
      <c r="J13" s="20">
        <v>11988</v>
      </c>
      <c r="K13" s="20">
        <v>12382</v>
      </c>
      <c r="L13" s="20">
        <f>J13+K13</f>
        <v>24370</v>
      </c>
      <c r="M13" s="47">
        <f t="shared" ref="M13" si="27">+J13/G13*100</f>
        <v>76.82645475519098</v>
      </c>
      <c r="N13" s="47">
        <f t="shared" ref="N13" si="28">+K13/H13*100</f>
        <v>75.042424242424246</v>
      </c>
      <c r="O13" s="47">
        <f t="shared" ref="O13" si="29">+L13/I13*100</f>
        <v>75.90954398205831</v>
      </c>
      <c r="P13" s="20">
        <v>11988</v>
      </c>
      <c r="Q13" s="20">
        <v>12382</v>
      </c>
      <c r="R13" s="20">
        <f>P13+Q13</f>
        <v>24370</v>
      </c>
      <c r="S13" s="20">
        <v>3787</v>
      </c>
      <c r="T13" s="19">
        <v>3214</v>
      </c>
      <c r="U13" s="19">
        <f>S13+T13</f>
        <v>7001</v>
      </c>
      <c r="V13" s="47">
        <f t="shared" ref="V13" si="30">+S13/P13*100</f>
        <v>31.589923256589923</v>
      </c>
      <c r="W13" s="47">
        <f t="shared" ref="W13" si="31">+T13/Q13*100</f>
        <v>25.957034404781133</v>
      </c>
      <c r="X13" s="47">
        <f t="shared" ref="X13" si="32">+U13/R13*100</f>
        <v>28.727944193680756</v>
      </c>
      <c r="Y13" s="22">
        <v>18595</v>
      </c>
      <c r="Z13" s="22">
        <v>19872</v>
      </c>
      <c r="AA13" s="22">
        <f>Y13+Z13</f>
        <v>38467</v>
      </c>
      <c r="AB13" s="20">
        <v>14458</v>
      </c>
      <c r="AC13" s="20">
        <v>15584</v>
      </c>
      <c r="AD13" s="20">
        <f>AB13+AC13</f>
        <v>30042</v>
      </c>
      <c r="AE13" s="20">
        <v>11121</v>
      </c>
      <c r="AF13" s="20">
        <v>11688</v>
      </c>
      <c r="AG13" s="20">
        <f>AE13+AF13</f>
        <v>22809</v>
      </c>
      <c r="AH13" s="47">
        <f t="shared" ref="AH13" si="33">+AE13/AB13*100</f>
        <v>76.919352607552909</v>
      </c>
      <c r="AI13" s="47">
        <f t="shared" ref="AI13" si="34">+AF13/AC13*100</f>
        <v>75</v>
      </c>
      <c r="AJ13" s="47">
        <f t="shared" ref="AJ13" si="35">+AG13/AD13*100</f>
        <v>75.923706810465347</v>
      </c>
      <c r="AK13" s="20">
        <v>11121</v>
      </c>
      <c r="AL13" s="20">
        <v>11688</v>
      </c>
      <c r="AM13" s="20">
        <f>AK13+AL13</f>
        <v>22809</v>
      </c>
      <c r="AN13" s="20">
        <v>3446</v>
      </c>
      <c r="AO13" s="19">
        <v>3005</v>
      </c>
      <c r="AP13" s="19">
        <f>AN13+AO13</f>
        <v>6451</v>
      </c>
      <c r="AQ13" s="47">
        <f t="shared" ref="AQ13" si="36">+AN13/AK13*100</f>
        <v>30.986422084344934</v>
      </c>
      <c r="AR13" s="47">
        <f t="shared" ref="AR13" si="37">+AO13/AL13*100</f>
        <v>25.71013004791239</v>
      </c>
      <c r="AS13" s="47">
        <f t="shared" ref="AS13" si="38">+AP13/AM13*100</f>
        <v>28.282695427243631</v>
      </c>
      <c r="AT13" s="22">
        <v>1145</v>
      </c>
      <c r="AU13" s="22">
        <v>1122</v>
      </c>
      <c r="AV13" s="22">
        <f>AT13+AU13</f>
        <v>2267</v>
      </c>
      <c r="AW13" s="20">
        <v>1146</v>
      </c>
      <c r="AX13" s="20">
        <v>916</v>
      </c>
      <c r="AY13" s="20">
        <f>AW13+AX13</f>
        <v>2062</v>
      </c>
      <c r="AZ13" s="20">
        <v>867</v>
      </c>
      <c r="BA13" s="20">
        <v>694</v>
      </c>
      <c r="BB13" s="20">
        <f>AZ13+BA13</f>
        <v>1561</v>
      </c>
      <c r="BC13" s="47">
        <f t="shared" ref="BC13" si="39">+AZ13/AW13*100</f>
        <v>75.654450261780099</v>
      </c>
      <c r="BD13" s="47">
        <f t="shared" ref="BD13" si="40">+BA13/AX13*100</f>
        <v>75.764192139738</v>
      </c>
      <c r="BE13" s="47">
        <f t="shared" ref="BE13" si="41">+BB13/AY13*100</f>
        <v>75.703200775945689</v>
      </c>
      <c r="BF13" s="20">
        <v>867</v>
      </c>
      <c r="BG13" s="20">
        <v>694</v>
      </c>
      <c r="BH13" s="20">
        <f>BF13+BG13</f>
        <v>1561</v>
      </c>
      <c r="BI13" s="20">
        <v>341</v>
      </c>
      <c r="BJ13" s="19">
        <v>209</v>
      </c>
      <c r="BK13" s="19">
        <f>BI13+BJ13</f>
        <v>550</v>
      </c>
      <c r="BL13" s="47">
        <f t="shared" si="24"/>
        <v>39.331026528258363</v>
      </c>
      <c r="BM13" s="47">
        <f t="shared" si="9"/>
        <v>30.115273775216139</v>
      </c>
      <c r="BN13" s="47">
        <f t="shared" si="10"/>
        <v>35.233824471492632</v>
      </c>
      <c r="BO13" s="40"/>
      <c r="BP13" s="40"/>
      <c r="BQ13" s="40"/>
      <c r="BR13" s="40"/>
      <c r="BS13" s="40"/>
      <c r="BT13" s="40"/>
      <c r="BU13" s="40"/>
      <c r="BV13" s="40"/>
      <c r="BW13" s="40"/>
      <c r="BX13" s="48"/>
      <c r="BY13" s="48"/>
      <c r="BZ13" s="48"/>
      <c r="CA13" s="40"/>
      <c r="CB13" s="40"/>
      <c r="CC13" s="40"/>
      <c r="CD13" s="40"/>
      <c r="CE13" s="40"/>
      <c r="CF13" s="40"/>
      <c r="CG13" s="48"/>
      <c r="CH13" s="48"/>
      <c r="CI13" s="48"/>
      <c r="CJ13" s="40"/>
      <c r="CK13" s="40"/>
      <c r="CL13" s="40"/>
      <c r="CM13" s="40"/>
      <c r="CN13" s="40"/>
      <c r="CO13" s="40"/>
      <c r="CP13" s="40"/>
      <c r="CQ13" s="40"/>
      <c r="CR13" s="40"/>
      <c r="CS13" s="48"/>
      <c r="CT13" s="48"/>
      <c r="CU13" s="48"/>
      <c r="CV13" s="40"/>
      <c r="CW13" s="40"/>
      <c r="CX13" s="40"/>
      <c r="CY13" s="40"/>
      <c r="CZ13" s="40"/>
      <c r="DA13" s="40"/>
      <c r="DB13" s="48"/>
      <c r="DC13" s="48"/>
      <c r="DD13" s="48"/>
    </row>
    <row r="14" spans="1:108" s="8" customFormat="1" x14ac:dyDescent="0.25">
      <c r="A14" s="17">
        <v>6</v>
      </c>
      <c r="B14" s="93"/>
      <c r="C14" s="7" t="s">
        <v>72</v>
      </c>
      <c r="D14" s="28">
        <v>254</v>
      </c>
      <c r="E14" s="28">
        <v>268</v>
      </c>
      <c r="F14" s="28">
        <f>SUM(D14:E14)</f>
        <v>522</v>
      </c>
      <c r="G14" s="28">
        <v>238</v>
      </c>
      <c r="H14" s="28">
        <v>254</v>
      </c>
      <c r="I14" s="28">
        <f>SUM(G14:H14)</f>
        <v>492</v>
      </c>
      <c r="J14" s="28">
        <v>194</v>
      </c>
      <c r="K14" s="28">
        <v>208</v>
      </c>
      <c r="L14" s="28">
        <f>SUM(J14:K14)</f>
        <v>402</v>
      </c>
      <c r="M14" s="47">
        <f t="shared" si="19"/>
        <v>81.512605042016801</v>
      </c>
      <c r="N14" s="47">
        <f t="shared" si="0"/>
        <v>81.889763779527556</v>
      </c>
      <c r="O14" s="47">
        <f t="shared" si="0"/>
        <v>81.707317073170728</v>
      </c>
      <c r="P14" s="28">
        <v>194</v>
      </c>
      <c r="Q14" s="28">
        <v>208</v>
      </c>
      <c r="R14" s="28">
        <f>SUM(P14:Q14)</f>
        <v>402</v>
      </c>
      <c r="S14" s="28">
        <v>46</v>
      </c>
      <c r="T14" s="28">
        <v>40</v>
      </c>
      <c r="U14" s="28">
        <f>SUM(S14:T14)</f>
        <v>86</v>
      </c>
      <c r="V14" s="47">
        <f t="shared" si="20"/>
        <v>23.711340206185564</v>
      </c>
      <c r="W14" s="47">
        <f t="shared" si="1"/>
        <v>19.230769230769234</v>
      </c>
      <c r="X14" s="47">
        <f t="shared" si="2"/>
        <v>21.393034825870647</v>
      </c>
      <c r="Y14" s="40"/>
      <c r="Z14" s="40"/>
      <c r="AA14" s="40"/>
      <c r="AB14" s="40"/>
      <c r="AC14" s="40"/>
      <c r="AD14" s="40"/>
      <c r="AE14" s="40"/>
      <c r="AF14" s="40"/>
      <c r="AG14" s="40"/>
      <c r="AH14" s="48"/>
      <c r="AI14" s="48"/>
      <c r="AJ14" s="48"/>
      <c r="AK14" s="40"/>
      <c r="AL14" s="40"/>
      <c r="AM14" s="40"/>
      <c r="AN14" s="40"/>
      <c r="AO14" s="40"/>
      <c r="AP14" s="40"/>
      <c r="AQ14" s="48"/>
      <c r="AR14" s="48"/>
      <c r="AS14" s="48"/>
      <c r="AT14" s="28">
        <v>254</v>
      </c>
      <c r="AU14" s="28">
        <v>268</v>
      </c>
      <c r="AV14" s="28">
        <f>SUM(AT14:AU14)</f>
        <v>522</v>
      </c>
      <c r="AW14" s="28">
        <v>238</v>
      </c>
      <c r="AX14" s="28">
        <v>254</v>
      </c>
      <c r="AY14" s="28">
        <f>SUM(AW14:AX14)</f>
        <v>492</v>
      </c>
      <c r="AZ14" s="28">
        <v>194</v>
      </c>
      <c r="BA14" s="28">
        <v>208</v>
      </c>
      <c r="BB14" s="28">
        <f>SUM(AZ14:BA14)</f>
        <v>402</v>
      </c>
      <c r="BC14" s="47">
        <f t="shared" si="23"/>
        <v>81.512605042016801</v>
      </c>
      <c r="BD14" s="47">
        <f t="shared" si="7"/>
        <v>81.889763779527556</v>
      </c>
      <c r="BE14" s="47">
        <f t="shared" si="8"/>
        <v>81.707317073170728</v>
      </c>
      <c r="BF14" s="28">
        <v>194</v>
      </c>
      <c r="BG14" s="28">
        <v>208</v>
      </c>
      <c r="BH14" s="28">
        <f>SUM(BF14:BG14)</f>
        <v>402</v>
      </c>
      <c r="BI14" s="28">
        <v>46</v>
      </c>
      <c r="BJ14" s="28">
        <v>40</v>
      </c>
      <c r="BK14" s="28">
        <f>SUM(BI14:BJ14)</f>
        <v>86</v>
      </c>
      <c r="BL14" s="47">
        <f t="shared" si="24"/>
        <v>23.711340206185564</v>
      </c>
      <c r="BM14" s="47">
        <f t="shared" si="9"/>
        <v>19.230769230769234</v>
      </c>
      <c r="BN14" s="47">
        <f t="shared" si="10"/>
        <v>21.393034825870647</v>
      </c>
      <c r="BO14" s="40"/>
      <c r="BP14" s="40"/>
      <c r="BQ14" s="40"/>
      <c r="BR14" s="40"/>
      <c r="BS14" s="40"/>
      <c r="BT14" s="40"/>
      <c r="BU14" s="40"/>
      <c r="BV14" s="40"/>
      <c r="BW14" s="40"/>
      <c r="BX14" s="48"/>
      <c r="BY14" s="48"/>
      <c r="BZ14" s="48"/>
      <c r="CA14" s="40"/>
      <c r="CB14" s="40"/>
      <c r="CC14" s="40"/>
      <c r="CD14" s="40"/>
      <c r="CE14" s="40"/>
      <c r="CF14" s="40"/>
      <c r="CG14" s="48"/>
      <c r="CH14" s="48"/>
      <c r="CI14" s="48"/>
      <c r="CJ14" s="40"/>
      <c r="CK14" s="40"/>
      <c r="CL14" s="40"/>
      <c r="CM14" s="40"/>
      <c r="CN14" s="40"/>
      <c r="CO14" s="40"/>
      <c r="CP14" s="40"/>
      <c r="CQ14" s="40"/>
      <c r="CR14" s="40"/>
      <c r="CS14" s="48"/>
      <c r="CT14" s="48"/>
      <c r="CU14" s="48"/>
      <c r="CV14" s="40"/>
      <c r="CW14" s="40"/>
      <c r="CX14" s="40"/>
      <c r="CY14" s="40"/>
      <c r="CZ14" s="40"/>
      <c r="DA14" s="40"/>
      <c r="DB14" s="48"/>
      <c r="DC14" s="48"/>
      <c r="DD14" s="48"/>
    </row>
    <row r="15" spans="1:108" s="10" customFormat="1" ht="28.5" x14ac:dyDescent="0.25">
      <c r="A15" s="17">
        <v>7</v>
      </c>
      <c r="B15" s="92"/>
      <c r="C15" s="7" t="s">
        <v>69</v>
      </c>
      <c r="D15" s="40"/>
      <c r="E15" s="40"/>
      <c r="F15" s="40"/>
      <c r="G15" s="40"/>
      <c r="H15" s="40"/>
      <c r="I15" s="40"/>
      <c r="J15" s="40"/>
      <c r="K15" s="40"/>
      <c r="L15" s="40"/>
      <c r="M15" s="48"/>
      <c r="N15" s="48"/>
      <c r="O15" s="48"/>
      <c r="P15" s="40"/>
      <c r="Q15" s="40"/>
      <c r="R15" s="40"/>
      <c r="S15" s="40"/>
      <c r="T15" s="40"/>
      <c r="U15" s="40"/>
      <c r="V15" s="48"/>
      <c r="W15" s="48"/>
      <c r="X15" s="48"/>
      <c r="Y15" s="40"/>
      <c r="Z15" s="40"/>
      <c r="AA15" s="40"/>
      <c r="AB15" s="40"/>
      <c r="AC15" s="40"/>
      <c r="AD15" s="40"/>
      <c r="AE15" s="40"/>
      <c r="AF15" s="40"/>
      <c r="AG15" s="40"/>
      <c r="AH15" s="48"/>
      <c r="AI15" s="48"/>
      <c r="AJ15" s="48"/>
      <c r="AK15" s="40"/>
      <c r="AL15" s="40"/>
      <c r="AM15" s="40"/>
      <c r="AN15" s="40"/>
      <c r="AO15" s="40"/>
      <c r="AP15" s="40"/>
      <c r="AQ15" s="48"/>
      <c r="AR15" s="48"/>
      <c r="AS15" s="48"/>
      <c r="AT15" s="40"/>
      <c r="AU15" s="40"/>
      <c r="AV15" s="40"/>
      <c r="AW15" s="40"/>
      <c r="AX15" s="40"/>
      <c r="AY15" s="40"/>
      <c r="AZ15" s="40"/>
      <c r="BA15" s="40"/>
      <c r="BB15" s="40"/>
      <c r="BC15" s="48"/>
      <c r="BD15" s="48"/>
      <c r="BE15" s="48"/>
      <c r="BF15" s="40"/>
      <c r="BG15" s="40"/>
      <c r="BH15" s="40"/>
      <c r="BI15" s="40"/>
      <c r="BJ15" s="40"/>
      <c r="BK15" s="40"/>
      <c r="BL15" s="48"/>
      <c r="BM15" s="48"/>
      <c r="BN15" s="48"/>
      <c r="BO15" s="40"/>
      <c r="BP15" s="40"/>
      <c r="BQ15" s="40"/>
      <c r="BR15" s="40"/>
      <c r="BS15" s="40"/>
      <c r="BT15" s="40"/>
      <c r="BU15" s="40"/>
      <c r="BV15" s="40"/>
      <c r="BW15" s="40"/>
      <c r="BX15" s="48"/>
      <c r="BY15" s="48"/>
      <c r="BZ15" s="48"/>
      <c r="CA15" s="40"/>
      <c r="CB15" s="40"/>
      <c r="CC15" s="40"/>
      <c r="CD15" s="40"/>
      <c r="CE15" s="40"/>
      <c r="CF15" s="40"/>
      <c r="CG15" s="48"/>
      <c r="CH15" s="48"/>
      <c r="CI15" s="48"/>
      <c r="CJ15" s="40"/>
      <c r="CK15" s="40"/>
      <c r="CL15" s="40"/>
      <c r="CM15" s="40"/>
      <c r="CN15" s="40"/>
      <c r="CO15" s="40"/>
      <c r="CP15" s="40"/>
      <c r="CQ15" s="40"/>
      <c r="CR15" s="40"/>
      <c r="CS15" s="48"/>
      <c r="CT15" s="48"/>
      <c r="CU15" s="48"/>
      <c r="CV15" s="40"/>
      <c r="CW15" s="40"/>
      <c r="CX15" s="40"/>
      <c r="CY15" s="40"/>
      <c r="CZ15" s="40"/>
      <c r="DA15" s="40"/>
      <c r="DB15" s="48"/>
      <c r="DC15" s="48"/>
      <c r="DD15" s="48"/>
    </row>
    <row r="16" spans="1:108" ht="28.5" x14ac:dyDescent="0.25">
      <c r="A16" s="17">
        <v>8</v>
      </c>
      <c r="B16" s="91" t="s">
        <v>29</v>
      </c>
      <c r="C16" s="7" t="s">
        <v>68</v>
      </c>
      <c r="D16" s="28">
        <v>42851</v>
      </c>
      <c r="E16" s="28">
        <v>50948</v>
      </c>
      <c r="F16" s="28">
        <f>D16+E16</f>
        <v>93799</v>
      </c>
      <c r="G16" s="28">
        <v>41115</v>
      </c>
      <c r="H16" s="28">
        <v>50100</v>
      </c>
      <c r="I16" s="28">
        <f>G16+H16</f>
        <v>91215</v>
      </c>
      <c r="J16" s="28">
        <v>31592</v>
      </c>
      <c r="K16" s="28">
        <v>41950</v>
      </c>
      <c r="L16" s="28">
        <f>J16+K16</f>
        <v>73542</v>
      </c>
      <c r="M16" s="47">
        <f t="shared" si="19"/>
        <v>76.838136932992825</v>
      </c>
      <c r="N16" s="47">
        <f t="shared" si="0"/>
        <v>83.732534930139721</v>
      </c>
      <c r="O16" s="47">
        <f t="shared" si="0"/>
        <v>80.624897220851835</v>
      </c>
      <c r="P16" s="28">
        <v>31592</v>
      </c>
      <c r="Q16" s="28">
        <v>41950</v>
      </c>
      <c r="R16" s="28">
        <f>P16+Q16</f>
        <v>73542</v>
      </c>
      <c r="S16" s="28">
        <v>11088</v>
      </c>
      <c r="T16" s="28">
        <v>18509</v>
      </c>
      <c r="U16" s="28">
        <f>S16+T16</f>
        <v>29597</v>
      </c>
      <c r="V16" s="47">
        <f t="shared" ref="V16" si="42">+S16/P16*100</f>
        <v>35.097493036211695</v>
      </c>
      <c r="W16" s="47">
        <f t="shared" ref="W16" si="43">+T16/Q16*100</f>
        <v>44.121573301549468</v>
      </c>
      <c r="X16" s="47">
        <f t="shared" ref="X16" si="44">+U16/R16*100</f>
        <v>40.245030050855298</v>
      </c>
      <c r="Y16" s="28">
        <v>37393</v>
      </c>
      <c r="Z16" s="28">
        <v>45993</v>
      </c>
      <c r="AA16" s="28">
        <f>Y16+Z16</f>
        <v>83386</v>
      </c>
      <c r="AB16" s="28">
        <v>35814</v>
      </c>
      <c r="AC16" s="28">
        <v>45199</v>
      </c>
      <c r="AD16" s="28">
        <f>AB16+AC16</f>
        <v>81013</v>
      </c>
      <c r="AE16" s="28">
        <v>27634</v>
      </c>
      <c r="AF16" s="28">
        <v>37735</v>
      </c>
      <c r="AG16" s="28">
        <f>AE16+AF16</f>
        <v>65369</v>
      </c>
      <c r="AH16" s="47">
        <f t="shared" si="21"/>
        <v>77.159769922376725</v>
      </c>
      <c r="AI16" s="47">
        <f t="shared" si="3"/>
        <v>83.486360317706144</v>
      </c>
      <c r="AJ16" s="47">
        <f t="shared" si="4"/>
        <v>80.689518966091867</v>
      </c>
      <c r="AK16" s="28">
        <v>27634</v>
      </c>
      <c r="AL16" s="28">
        <v>37735</v>
      </c>
      <c r="AM16" s="28">
        <f>AK16+AL16</f>
        <v>65369</v>
      </c>
      <c r="AN16" s="28">
        <v>9151</v>
      </c>
      <c r="AO16" s="28">
        <v>15830</v>
      </c>
      <c r="AP16" s="28">
        <f>AN16+AO16</f>
        <v>24981</v>
      </c>
      <c r="AQ16" s="47">
        <f t="shared" ref="AQ16" si="45">+AN16/AK16*100</f>
        <v>33.115003256857491</v>
      </c>
      <c r="AR16" s="47">
        <f t="shared" ref="AR16" si="46">+AO16/AL16*100</f>
        <v>41.950443884987408</v>
      </c>
      <c r="AS16" s="47">
        <f t="shared" ref="AS16" si="47">+AP16/AM16*100</f>
        <v>38.215362021753428</v>
      </c>
      <c r="AT16" s="40"/>
      <c r="AU16" s="40"/>
      <c r="AV16" s="40"/>
      <c r="AW16" s="40"/>
      <c r="AX16" s="40"/>
      <c r="AY16" s="40"/>
      <c r="AZ16" s="40"/>
      <c r="BA16" s="40"/>
      <c r="BB16" s="40"/>
      <c r="BC16" s="48"/>
      <c r="BD16" s="48"/>
      <c r="BE16" s="48"/>
      <c r="BF16" s="40"/>
      <c r="BG16" s="40"/>
      <c r="BH16" s="40"/>
      <c r="BI16" s="40"/>
      <c r="BJ16" s="40"/>
      <c r="BK16" s="40"/>
      <c r="BL16" s="48"/>
      <c r="BM16" s="48"/>
      <c r="BN16" s="48"/>
      <c r="BO16" s="28">
        <v>5458</v>
      </c>
      <c r="BP16" s="28">
        <v>4955</v>
      </c>
      <c r="BQ16" s="28">
        <f>BO16+BP16</f>
        <v>10413</v>
      </c>
      <c r="BR16" s="28">
        <v>5301</v>
      </c>
      <c r="BS16" s="28">
        <v>4901</v>
      </c>
      <c r="BT16" s="28">
        <f>BR16+BS16</f>
        <v>10202</v>
      </c>
      <c r="BU16" s="28">
        <v>3958</v>
      </c>
      <c r="BV16" s="28">
        <v>4215</v>
      </c>
      <c r="BW16" s="28">
        <f>BU16+BV16</f>
        <v>8173</v>
      </c>
      <c r="BX16" s="47">
        <f t="shared" si="25"/>
        <v>74.665157517449543</v>
      </c>
      <c r="BY16" s="47">
        <f t="shared" si="11"/>
        <v>86.002856559885743</v>
      </c>
      <c r="BZ16" s="47">
        <f t="shared" si="12"/>
        <v>80.11174279553029</v>
      </c>
      <c r="CA16" s="28">
        <v>3958</v>
      </c>
      <c r="CB16" s="28">
        <v>4215</v>
      </c>
      <c r="CC16" s="28">
        <f>CA16+CB16</f>
        <v>8173</v>
      </c>
      <c r="CD16" s="28">
        <v>1937</v>
      </c>
      <c r="CE16" s="28">
        <v>2679</v>
      </c>
      <c r="CF16" s="28">
        <f>CD16+CE16</f>
        <v>4616</v>
      </c>
      <c r="CG16" s="47">
        <f t="shared" ref="CG16" si="48">+CD16/CA16*100</f>
        <v>48.938858009095505</v>
      </c>
      <c r="CH16" s="47">
        <f t="shared" ref="CH16" si="49">+CE16/CB16*100</f>
        <v>63.558718861209961</v>
      </c>
      <c r="CI16" s="47">
        <f t="shared" ref="CI16" si="50">+CF16/CC16*100</f>
        <v>56.478649210816101</v>
      </c>
      <c r="CJ16" s="40"/>
      <c r="CK16" s="40"/>
      <c r="CL16" s="40"/>
      <c r="CM16" s="40"/>
      <c r="CN16" s="40"/>
      <c r="CO16" s="40"/>
      <c r="CP16" s="40"/>
      <c r="CQ16" s="40"/>
      <c r="CR16" s="40"/>
      <c r="CS16" s="48"/>
      <c r="CT16" s="48"/>
      <c r="CU16" s="48"/>
      <c r="CV16" s="40"/>
      <c r="CW16" s="40"/>
      <c r="CX16" s="40"/>
      <c r="CY16" s="40"/>
      <c r="CZ16" s="40"/>
      <c r="DA16" s="40"/>
      <c r="DB16" s="48"/>
      <c r="DC16" s="48"/>
      <c r="DD16" s="48"/>
    </row>
    <row r="17" spans="1:108" s="10" customFormat="1" ht="24.75" customHeight="1" x14ac:dyDescent="0.25">
      <c r="A17" s="17">
        <v>9</v>
      </c>
      <c r="B17" s="93"/>
      <c r="C17" s="7" t="s">
        <v>16</v>
      </c>
      <c r="D17" s="40"/>
      <c r="E17" s="40"/>
      <c r="F17" s="40"/>
      <c r="G17" s="40"/>
      <c r="H17" s="40"/>
      <c r="I17" s="40"/>
      <c r="J17" s="40"/>
      <c r="K17" s="40"/>
      <c r="L17" s="40"/>
      <c r="M17" s="48"/>
      <c r="N17" s="48"/>
      <c r="O17" s="48"/>
      <c r="P17" s="40"/>
      <c r="Q17" s="40"/>
      <c r="R17" s="40"/>
      <c r="S17" s="40"/>
      <c r="T17" s="40"/>
      <c r="U17" s="40"/>
      <c r="V17" s="48"/>
      <c r="W17" s="48"/>
      <c r="X17" s="48"/>
      <c r="Y17" s="40"/>
      <c r="Z17" s="40"/>
      <c r="AA17" s="40"/>
      <c r="AB17" s="40"/>
      <c r="AC17" s="40"/>
      <c r="AD17" s="40"/>
      <c r="AE17" s="40"/>
      <c r="AF17" s="40"/>
      <c r="AG17" s="40"/>
      <c r="AH17" s="48"/>
      <c r="AI17" s="48"/>
      <c r="AJ17" s="48"/>
      <c r="AK17" s="40"/>
      <c r="AL17" s="40"/>
      <c r="AM17" s="40"/>
      <c r="AN17" s="40"/>
      <c r="AO17" s="40"/>
      <c r="AP17" s="40"/>
      <c r="AQ17" s="48"/>
      <c r="AR17" s="48"/>
      <c r="AS17" s="48"/>
      <c r="AT17" s="40"/>
      <c r="AU17" s="40"/>
      <c r="AV17" s="40"/>
      <c r="AW17" s="40"/>
      <c r="AX17" s="40"/>
      <c r="AY17" s="40"/>
      <c r="AZ17" s="40"/>
      <c r="BA17" s="40"/>
      <c r="BB17" s="40"/>
      <c r="BC17" s="48"/>
      <c r="BD17" s="48"/>
      <c r="BE17" s="48"/>
      <c r="BF17" s="40"/>
      <c r="BG17" s="40"/>
      <c r="BH17" s="40"/>
      <c r="BI17" s="40"/>
      <c r="BJ17" s="40"/>
      <c r="BK17" s="40"/>
      <c r="BL17" s="48"/>
      <c r="BM17" s="48"/>
      <c r="BN17" s="48"/>
      <c r="BO17" s="40"/>
      <c r="BP17" s="40"/>
      <c r="BQ17" s="40"/>
      <c r="BR17" s="40"/>
      <c r="BS17" s="40"/>
      <c r="BT17" s="40"/>
      <c r="BU17" s="40"/>
      <c r="BV17" s="40"/>
      <c r="BW17" s="40"/>
      <c r="BX17" s="48"/>
      <c r="BY17" s="48"/>
      <c r="BZ17" s="48"/>
      <c r="CA17" s="40"/>
      <c r="CB17" s="40"/>
      <c r="CC17" s="40"/>
      <c r="CD17" s="40"/>
      <c r="CE17" s="40"/>
      <c r="CF17" s="40"/>
      <c r="CG17" s="48"/>
      <c r="CH17" s="48"/>
      <c r="CI17" s="48"/>
      <c r="CJ17" s="40"/>
      <c r="CK17" s="40"/>
      <c r="CL17" s="40"/>
      <c r="CM17" s="40"/>
      <c r="CN17" s="40"/>
      <c r="CO17" s="40"/>
      <c r="CP17" s="40"/>
      <c r="CQ17" s="40"/>
      <c r="CR17" s="40"/>
      <c r="CS17" s="48"/>
      <c r="CT17" s="48"/>
      <c r="CU17" s="48"/>
      <c r="CV17" s="40"/>
      <c r="CW17" s="40"/>
      <c r="CX17" s="40"/>
      <c r="CY17" s="40"/>
      <c r="CZ17" s="40"/>
      <c r="DA17" s="40"/>
      <c r="DB17" s="48"/>
      <c r="DC17" s="48"/>
      <c r="DD17" s="48"/>
    </row>
    <row r="18" spans="1:108" ht="28.5" x14ac:dyDescent="0.25">
      <c r="A18" s="17">
        <v>10</v>
      </c>
      <c r="B18" s="92"/>
      <c r="C18" s="7" t="s">
        <v>67</v>
      </c>
      <c r="D18" s="28">
        <v>95</v>
      </c>
      <c r="E18" s="28">
        <v>110</v>
      </c>
      <c r="F18" s="28">
        <v>205</v>
      </c>
      <c r="G18" s="28">
        <v>88</v>
      </c>
      <c r="H18" s="28">
        <v>106</v>
      </c>
      <c r="I18" s="28">
        <v>194</v>
      </c>
      <c r="J18" s="28">
        <v>84</v>
      </c>
      <c r="K18" s="28">
        <v>106</v>
      </c>
      <c r="L18" s="28">
        <v>190</v>
      </c>
      <c r="M18" s="47">
        <f t="shared" si="19"/>
        <v>95.454545454545453</v>
      </c>
      <c r="N18" s="47">
        <f t="shared" si="0"/>
        <v>100</v>
      </c>
      <c r="O18" s="47">
        <f t="shared" si="0"/>
        <v>97.9381443298969</v>
      </c>
      <c r="P18" s="28">
        <v>84</v>
      </c>
      <c r="Q18" s="28">
        <v>106</v>
      </c>
      <c r="R18" s="28">
        <v>190</v>
      </c>
      <c r="S18" s="28">
        <v>66</v>
      </c>
      <c r="T18" s="28">
        <v>77</v>
      </c>
      <c r="U18" s="28">
        <v>143</v>
      </c>
      <c r="V18" s="47">
        <f t="shared" ref="V18:V20" si="51">+S18/P18*100</f>
        <v>78.571428571428569</v>
      </c>
      <c r="W18" s="47">
        <f t="shared" ref="W18:W20" si="52">+T18/Q18*100</f>
        <v>72.641509433962256</v>
      </c>
      <c r="X18" s="47">
        <f t="shared" ref="X18:X20" si="53">+U18/R18*100</f>
        <v>75.26315789473685</v>
      </c>
      <c r="Y18" s="40"/>
      <c r="Z18" s="40"/>
      <c r="AA18" s="40"/>
      <c r="AB18" s="40"/>
      <c r="AC18" s="40"/>
      <c r="AD18" s="40"/>
      <c r="AE18" s="40"/>
      <c r="AF18" s="40"/>
      <c r="AG18" s="40"/>
      <c r="AH18" s="48"/>
      <c r="AI18" s="48"/>
      <c r="AJ18" s="48"/>
      <c r="AK18" s="40"/>
      <c r="AL18" s="40"/>
      <c r="AM18" s="40"/>
      <c r="AN18" s="40"/>
      <c r="AO18" s="40"/>
      <c r="AP18" s="40"/>
      <c r="AQ18" s="48"/>
      <c r="AR18" s="48"/>
      <c r="AS18" s="48"/>
      <c r="AT18" s="28">
        <v>45</v>
      </c>
      <c r="AU18" s="28">
        <v>34</v>
      </c>
      <c r="AV18" s="28">
        <v>79</v>
      </c>
      <c r="AW18" s="28">
        <v>43</v>
      </c>
      <c r="AX18" s="28">
        <v>34</v>
      </c>
      <c r="AY18" s="28">
        <v>77</v>
      </c>
      <c r="AZ18" s="28">
        <v>41</v>
      </c>
      <c r="BA18" s="28">
        <v>34</v>
      </c>
      <c r="BB18" s="28">
        <v>75</v>
      </c>
      <c r="BC18" s="47">
        <f t="shared" si="23"/>
        <v>95.348837209302332</v>
      </c>
      <c r="BD18" s="47">
        <f t="shared" si="7"/>
        <v>100</v>
      </c>
      <c r="BE18" s="47">
        <f t="shared" si="8"/>
        <v>97.402597402597408</v>
      </c>
      <c r="BF18" s="28">
        <v>41</v>
      </c>
      <c r="BG18" s="28">
        <v>34</v>
      </c>
      <c r="BH18" s="28">
        <v>75</v>
      </c>
      <c r="BI18" s="28">
        <v>27</v>
      </c>
      <c r="BJ18" s="28">
        <v>23</v>
      </c>
      <c r="BK18" s="28">
        <v>50</v>
      </c>
      <c r="BL18" s="47">
        <f t="shared" ref="BL18:BL20" si="54">+BI18/BF18*100</f>
        <v>65.853658536585371</v>
      </c>
      <c r="BM18" s="47">
        <f t="shared" ref="BM18:BM20" si="55">+BJ18/BG18*100</f>
        <v>67.64705882352942</v>
      </c>
      <c r="BN18" s="47">
        <f t="shared" ref="BN18:BN20" si="56">+BK18/BH18*100</f>
        <v>66.666666666666657</v>
      </c>
      <c r="BO18" s="28">
        <v>50</v>
      </c>
      <c r="BP18" s="28">
        <v>76</v>
      </c>
      <c r="BQ18" s="28">
        <v>126</v>
      </c>
      <c r="BR18" s="28">
        <v>45</v>
      </c>
      <c r="BS18" s="28">
        <v>72</v>
      </c>
      <c r="BT18" s="28">
        <v>117</v>
      </c>
      <c r="BU18" s="28">
        <v>43</v>
      </c>
      <c r="BV18" s="28">
        <v>72</v>
      </c>
      <c r="BW18" s="28">
        <v>115</v>
      </c>
      <c r="BX18" s="47">
        <f t="shared" si="25"/>
        <v>95.555555555555557</v>
      </c>
      <c r="BY18" s="47">
        <f t="shared" si="11"/>
        <v>100</v>
      </c>
      <c r="BZ18" s="47">
        <f t="shared" si="12"/>
        <v>98.290598290598282</v>
      </c>
      <c r="CA18" s="28">
        <v>43</v>
      </c>
      <c r="CB18" s="28">
        <v>72</v>
      </c>
      <c r="CC18" s="28">
        <v>115</v>
      </c>
      <c r="CD18" s="28">
        <v>39</v>
      </c>
      <c r="CE18" s="28">
        <v>54</v>
      </c>
      <c r="CF18" s="28">
        <v>93</v>
      </c>
      <c r="CG18" s="47">
        <f t="shared" ref="CG18:CG20" si="57">+CD18/CA18*100</f>
        <v>90.697674418604649</v>
      </c>
      <c r="CH18" s="47">
        <f t="shared" ref="CH18:CH20" si="58">+CE18/CB18*100</f>
        <v>75</v>
      </c>
      <c r="CI18" s="47">
        <f t="shared" ref="CI18:CI20" si="59">+CF18/CC18*100</f>
        <v>80.869565217391298</v>
      </c>
      <c r="CJ18" s="40"/>
      <c r="CK18" s="40"/>
      <c r="CL18" s="40"/>
      <c r="CM18" s="40"/>
      <c r="CN18" s="40"/>
      <c r="CO18" s="40"/>
      <c r="CP18" s="40"/>
      <c r="CQ18" s="40"/>
      <c r="CR18" s="40"/>
      <c r="CS18" s="48"/>
      <c r="CT18" s="48"/>
      <c r="CU18" s="48"/>
      <c r="CV18" s="40"/>
      <c r="CW18" s="40"/>
      <c r="CX18" s="40"/>
      <c r="CY18" s="40"/>
      <c r="CZ18" s="40"/>
      <c r="DA18" s="40"/>
      <c r="DB18" s="48"/>
      <c r="DC18" s="48"/>
      <c r="DD18" s="48"/>
    </row>
    <row r="19" spans="1:108" ht="28.5" x14ac:dyDescent="0.25">
      <c r="A19" s="17">
        <v>11</v>
      </c>
      <c r="B19" s="17" t="s">
        <v>30</v>
      </c>
      <c r="C19" s="7" t="s">
        <v>6</v>
      </c>
      <c r="D19" s="28">
        <v>1011</v>
      </c>
      <c r="E19" s="28">
        <v>1070</v>
      </c>
      <c r="F19" s="28">
        <f>+D19+E19</f>
        <v>2081</v>
      </c>
      <c r="G19" s="28">
        <v>1010</v>
      </c>
      <c r="H19" s="28">
        <v>1068</v>
      </c>
      <c r="I19" s="28">
        <f>G19+H19</f>
        <v>2078</v>
      </c>
      <c r="J19" s="28">
        <v>981</v>
      </c>
      <c r="K19" s="28">
        <v>1046</v>
      </c>
      <c r="L19" s="28">
        <f>J19+K19</f>
        <v>2027</v>
      </c>
      <c r="M19" s="47">
        <f t="shared" si="19"/>
        <v>97.128712871287121</v>
      </c>
      <c r="N19" s="47">
        <f t="shared" si="0"/>
        <v>97.94007490636703</v>
      </c>
      <c r="O19" s="47">
        <f t="shared" si="0"/>
        <v>97.545717035611162</v>
      </c>
      <c r="P19" s="28">
        <v>981</v>
      </c>
      <c r="Q19" s="28">
        <v>1046</v>
      </c>
      <c r="R19" s="28">
        <f>P19+Q19</f>
        <v>2027</v>
      </c>
      <c r="S19" s="28">
        <v>641</v>
      </c>
      <c r="T19" s="28">
        <v>828</v>
      </c>
      <c r="U19" s="28">
        <f>S19+T19</f>
        <v>1469</v>
      </c>
      <c r="V19" s="47">
        <f t="shared" si="51"/>
        <v>65.341488277268084</v>
      </c>
      <c r="W19" s="47">
        <f t="shared" si="52"/>
        <v>79.158699808795404</v>
      </c>
      <c r="X19" s="47">
        <f t="shared" si="53"/>
        <v>72.471632955106074</v>
      </c>
      <c r="Y19" s="28">
        <v>176</v>
      </c>
      <c r="Z19" s="28">
        <v>214</v>
      </c>
      <c r="AA19" s="28">
        <f>+Y19+Z19</f>
        <v>390</v>
      </c>
      <c r="AB19" s="28">
        <v>176</v>
      </c>
      <c r="AC19" s="28">
        <v>214</v>
      </c>
      <c r="AD19" s="28">
        <f>AB19+AC19</f>
        <v>390</v>
      </c>
      <c r="AE19" s="28">
        <v>176</v>
      </c>
      <c r="AF19" s="28">
        <v>212</v>
      </c>
      <c r="AG19" s="28">
        <f>AE19+AF19</f>
        <v>388</v>
      </c>
      <c r="AH19" s="47">
        <f t="shared" si="21"/>
        <v>100</v>
      </c>
      <c r="AI19" s="47">
        <f t="shared" si="3"/>
        <v>99.065420560747668</v>
      </c>
      <c r="AJ19" s="47">
        <f t="shared" si="4"/>
        <v>99.487179487179489</v>
      </c>
      <c r="AK19" s="28">
        <v>176</v>
      </c>
      <c r="AL19" s="28">
        <v>212</v>
      </c>
      <c r="AM19" s="28">
        <f>AK19+AL19</f>
        <v>388</v>
      </c>
      <c r="AN19" s="28">
        <v>113</v>
      </c>
      <c r="AO19" s="28">
        <v>170</v>
      </c>
      <c r="AP19" s="28">
        <f>AN19+AO19</f>
        <v>283</v>
      </c>
      <c r="AQ19" s="47">
        <f t="shared" ref="AQ19:AQ20" si="60">+AN19/AK19*100</f>
        <v>64.204545454545453</v>
      </c>
      <c r="AR19" s="47">
        <f t="shared" ref="AR19:AR20" si="61">+AO19/AL19*100</f>
        <v>80.188679245283026</v>
      </c>
      <c r="AS19" s="47">
        <f t="shared" ref="AS19:AS20" si="62">+AP19/AM19*100</f>
        <v>72.9381443298969</v>
      </c>
      <c r="AT19" s="28">
        <v>831</v>
      </c>
      <c r="AU19" s="28">
        <v>852</v>
      </c>
      <c r="AV19" s="28">
        <f>+AT19+AU19</f>
        <v>1683</v>
      </c>
      <c r="AW19" s="28">
        <v>830</v>
      </c>
      <c r="AX19" s="28">
        <v>850</v>
      </c>
      <c r="AY19" s="28">
        <f>AW19+AX19</f>
        <v>1680</v>
      </c>
      <c r="AZ19" s="28">
        <v>802</v>
      </c>
      <c r="BA19" s="28">
        <v>830</v>
      </c>
      <c r="BB19" s="28">
        <f>AZ19+BA19</f>
        <v>1632</v>
      </c>
      <c r="BC19" s="47">
        <f t="shared" si="23"/>
        <v>96.626506024096386</v>
      </c>
      <c r="BD19" s="47">
        <f t="shared" si="7"/>
        <v>97.647058823529406</v>
      </c>
      <c r="BE19" s="47">
        <f t="shared" si="8"/>
        <v>97.142857142857139</v>
      </c>
      <c r="BF19" s="28">
        <v>802</v>
      </c>
      <c r="BG19" s="28">
        <v>830</v>
      </c>
      <c r="BH19" s="28">
        <f>BF19+BG19</f>
        <v>1632</v>
      </c>
      <c r="BI19" s="28">
        <v>525</v>
      </c>
      <c r="BJ19" s="28">
        <v>654</v>
      </c>
      <c r="BK19" s="28">
        <f>BI19+BJ19</f>
        <v>1179</v>
      </c>
      <c r="BL19" s="47">
        <f t="shared" si="54"/>
        <v>65.461346633416468</v>
      </c>
      <c r="BM19" s="47">
        <f t="shared" si="55"/>
        <v>78.795180722891573</v>
      </c>
      <c r="BN19" s="47">
        <f t="shared" si="56"/>
        <v>72.242647058823522</v>
      </c>
      <c r="BO19" s="28">
        <v>3</v>
      </c>
      <c r="BP19" s="28">
        <v>4</v>
      </c>
      <c r="BQ19" s="28">
        <v>7</v>
      </c>
      <c r="BR19" s="28">
        <v>3</v>
      </c>
      <c r="BS19" s="28">
        <v>4</v>
      </c>
      <c r="BT19" s="28">
        <f>BR19+BS19</f>
        <v>7</v>
      </c>
      <c r="BU19" s="28">
        <v>3</v>
      </c>
      <c r="BV19" s="28">
        <v>4</v>
      </c>
      <c r="BW19" s="28">
        <f>BU19+BV19</f>
        <v>7</v>
      </c>
      <c r="BX19" s="47">
        <f t="shared" si="25"/>
        <v>100</v>
      </c>
      <c r="BY19" s="47">
        <f t="shared" si="11"/>
        <v>100</v>
      </c>
      <c r="BZ19" s="47">
        <f t="shared" si="12"/>
        <v>100</v>
      </c>
      <c r="CA19" s="28">
        <v>3</v>
      </c>
      <c r="CB19" s="28">
        <v>4</v>
      </c>
      <c r="CC19" s="28">
        <f>CA19+CB19</f>
        <v>7</v>
      </c>
      <c r="CD19" s="28">
        <v>3</v>
      </c>
      <c r="CE19" s="28">
        <v>4</v>
      </c>
      <c r="CF19" s="28">
        <f>CD19+CE19</f>
        <v>7</v>
      </c>
      <c r="CG19" s="47">
        <f t="shared" si="57"/>
        <v>100</v>
      </c>
      <c r="CH19" s="47">
        <f t="shared" si="58"/>
        <v>100</v>
      </c>
      <c r="CI19" s="47">
        <f t="shared" si="59"/>
        <v>100</v>
      </c>
      <c r="CJ19" s="28">
        <v>1</v>
      </c>
      <c r="CK19" s="28">
        <v>0</v>
      </c>
      <c r="CL19" s="28">
        <v>1</v>
      </c>
      <c r="CM19" s="28">
        <v>1</v>
      </c>
      <c r="CN19" s="28">
        <v>0</v>
      </c>
      <c r="CO19" s="28">
        <f>CM19+CN19</f>
        <v>1</v>
      </c>
      <c r="CP19" s="28">
        <v>0</v>
      </c>
      <c r="CQ19" s="28">
        <v>0</v>
      </c>
      <c r="CR19" s="28">
        <f>CP19+CQ19</f>
        <v>0</v>
      </c>
      <c r="CS19" s="47">
        <f t="shared" ref="CS19:CS50" si="63">+CP19/CM19*100</f>
        <v>0</v>
      </c>
      <c r="CT19" s="48"/>
      <c r="CU19" s="47">
        <f t="shared" si="16"/>
        <v>0</v>
      </c>
      <c r="CV19" s="40"/>
      <c r="CW19" s="40"/>
      <c r="CX19" s="40"/>
      <c r="CY19" s="40"/>
      <c r="CZ19" s="40"/>
      <c r="DA19" s="40"/>
      <c r="DB19" s="48"/>
      <c r="DC19" s="48"/>
      <c r="DD19" s="48"/>
    </row>
    <row r="20" spans="1:108" ht="28.5" x14ac:dyDescent="0.25">
      <c r="A20" s="17">
        <v>12</v>
      </c>
      <c r="B20" s="17" t="s">
        <v>31</v>
      </c>
      <c r="C20" s="7" t="s">
        <v>11</v>
      </c>
      <c r="D20" s="28">
        <v>70485</v>
      </c>
      <c r="E20" s="28">
        <v>67728</v>
      </c>
      <c r="F20" s="28">
        <v>138213</v>
      </c>
      <c r="G20" s="28">
        <v>68535</v>
      </c>
      <c r="H20" s="28">
        <v>65517</v>
      </c>
      <c r="I20" s="28">
        <v>134052</v>
      </c>
      <c r="J20" s="28">
        <v>29127</v>
      </c>
      <c r="K20" s="28">
        <v>35960</v>
      </c>
      <c r="L20" s="28">
        <v>65087</v>
      </c>
      <c r="M20" s="47">
        <f t="shared" si="19"/>
        <v>42.499452834318227</v>
      </c>
      <c r="N20" s="47">
        <f t="shared" si="0"/>
        <v>54.886518002961061</v>
      </c>
      <c r="O20" s="47">
        <f t="shared" si="0"/>
        <v>48.553546384984934</v>
      </c>
      <c r="P20" s="28">
        <v>29127</v>
      </c>
      <c r="Q20" s="28">
        <v>35960</v>
      </c>
      <c r="R20" s="28">
        <v>65087</v>
      </c>
      <c r="S20" s="28">
        <v>9540</v>
      </c>
      <c r="T20" s="28">
        <v>14799</v>
      </c>
      <c r="U20" s="28">
        <v>24339</v>
      </c>
      <c r="V20" s="47">
        <f t="shared" si="51"/>
        <v>32.753115665877019</v>
      </c>
      <c r="W20" s="47">
        <f t="shared" si="52"/>
        <v>41.154060066740819</v>
      </c>
      <c r="X20" s="47">
        <f t="shared" si="53"/>
        <v>37.39456419868791</v>
      </c>
      <c r="Y20" s="28">
        <v>8440</v>
      </c>
      <c r="Z20" s="28">
        <v>10690</v>
      </c>
      <c r="AA20" s="28">
        <v>19130</v>
      </c>
      <c r="AB20" s="28">
        <v>8127</v>
      </c>
      <c r="AC20" s="28">
        <v>10333</v>
      </c>
      <c r="AD20" s="28">
        <v>18460</v>
      </c>
      <c r="AE20" s="28">
        <v>4103</v>
      </c>
      <c r="AF20" s="28">
        <v>6566</v>
      </c>
      <c r="AG20" s="28">
        <v>10669</v>
      </c>
      <c r="AH20" s="47">
        <f t="shared" si="21"/>
        <v>50.486034206964433</v>
      </c>
      <c r="AI20" s="47">
        <f t="shared" si="3"/>
        <v>63.543985289848059</v>
      </c>
      <c r="AJ20" s="47">
        <f t="shared" si="4"/>
        <v>57.795232936078008</v>
      </c>
      <c r="AK20" s="28">
        <v>4103</v>
      </c>
      <c r="AL20" s="28">
        <v>6566</v>
      </c>
      <c r="AM20" s="28">
        <v>10669</v>
      </c>
      <c r="AN20" s="28">
        <v>1598</v>
      </c>
      <c r="AO20" s="28">
        <v>3108</v>
      </c>
      <c r="AP20" s="28">
        <v>4706</v>
      </c>
      <c r="AQ20" s="47">
        <f t="shared" si="60"/>
        <v>38.94711186936388</v>
      </c>
      <c r="AR20" s="47">
        <f t="shared" si="61"/>
        <v>47.334754797441363</v>
      </c>
      <c r="AS20" s="47">
        <f t="shared" si="62"/>
        <v>44.109101134126909</v>
      </c>
      <c r="AT20" s="28">
        <v>54051</v>
      </c>
      <c r="AU20" s="28">
        <v>50498</v>
      </c>
      <c r="AV20" s="28">
        <v>104549</v>
      </c>
      <c r="AW20" s="28">
        <v>52528</v>
      </c>
      <c r="AX20" s="28">
        <v>48754</v>
      </c>
      <c r="AY20" s="28">
        <v>101282</v>
      </c>
      <c r="AZ20" s="28">
        <v>20335</v>
      </c>
      <c r="BA20" s="28">
        <v>25188</v>
      </c>
      <c r="BB20" s="28">
        <v>45523</v>
      </c>
      <c r="BC20" s="47">
        <f t="shared" si="23"/>
        <v>38.712686567164177</v>
      </c>
      <c r="BD20" s="47">
        <f t="shared" si="7"/>
        <v>51.663453255117531</v>
      </c>
      <c r="BE20" s="47">
        <f t="shared" si="8"/>
        <v>44.946782251535318</v>
      </c>
      <c r="BF20" s="28">
        <v>20335</v>
      </c>
      <c r="BG20" s="28">
        <v>25188</v>
      </c>
      <c r="BH20" s="28">
        <v>45523</v>
      </c>
      <c r="BI20" s="28">
        <v>5419</v>
      </c>
      <c r="BJ20" s="28">
        <v>9134</v>
      </c>
      <c r="BK20" s="28">
        <v>14553</v>
      </c>
      <c r="BL20" s="47">
        <f t="shared" si="54"/>
        <v>26.648635357757559</v>
      </c>
      <c r="BM20" s="47">
        <f t="shared" si="55"/>
        <v>36.263299984119421</v>
      </c>
      <c r="BN20" s="47">
        <f t="shared" si="56"/>
        <v>31.968455506007952</v>
      </c>
      <c r="BO20" s="28">
        <v>7153</v>
      </c>
      <c r="BP20" s="28">
        <v>5438</v>
      </c>
      <c r="BQ20" s="28">
        <v>12591</v>
      </c>
      <c r="BR20" s="28">
        <v>7052</v>
      </c>
      <c r="BS20" s="28">
        <v>5353</v>
      </c>
      <c r="BT20" s="28">
        <v>12405</v>
      </c>
      <c r="BU20" s="28">
        <v>4155</v>
      </c>
      <c r="BV20" s="28">
        <v>3478</v>
      </c>
      <c r="BW20" s="28">
        <v>7633</v>
      </c>
      <c r="BX20" s="47">
        <f t="shared" si="25"/>
        <v>58.919455473624502</v>
      </c>
      <c r="BY20" s="47">
        <f t="shared" si="11"/>
        <v>64.972912385578184</v>
      </c>
      <c r="BZ20" s="47">
        <f t="shared" si="12"/>
        <v>61.531640467553409</v>
      </c>
      <c r="CA20" s="28">
        <v>4155</v>
      </c>
      <c r="CB20" s="28">
        <v>3478</v>
      </c>
      <c r="CC20" s="28">
        <v>7633</v>
      </c>
      <c r="CD20" s="28">
        <v>2258</v>
      </c>
      <c r="CE20" s="28">
        <v>2159</v>
      </c>
      <c r="CF20" s="28">
        <v>4417</v>
      </c>
      <c r="CG20" s="47">
        <f t="shared" si="57"/>
        <v>54.344163658243083</v>
      </c>
      <c r="CH20" s="47">
        <f t="shared" si="58"/>
        <v>62.075905692926966</v>
      </c>
      <c r="CI20" s="47">
        <f t="shared" si="59"/>
        <v>57.867155770994373</v>
      </c>
      <c r="CJ20" s="28">
        <v>841</v>
      </c>
      <c r="CK20" s="28">
        <v>1102</v>
      </c>
      <c r="CL20" s="28">
        <v>1943</v>
      </c>
      <c r="CM20" s="28">
        <v>828</v>
      </c>
      <c r="CN20" s="28">
        <v>1077</v>
      </c>
      <c r="CO20" s="28">
        <v>1905</v>
      </c>
      <c r="CP20" s="28">
        <v>534</v>
      </c>
      <c r="CQ20" s="28">
        <v>728</v>
      </c>
      <c r="CR20" s="28">
        <v>1262</v>
      </c>
      <c r="CS20" s="47">
        <f t="shared" si="63"/>
        <v>64.492753623188406</v>
      </c>
      <c r="CT20" s="47">
        <f t="shared" si="15"/>
        <v>67.595171773444747</v>
      </c>
      <c r="CU20" s="47">
        <f t="shared" si="16"/>
        <v>66.246719160104988</v>
      </c>
      <c r="CV20" s="28">
        <v>534</v>
      </c>
      <c r="CW20" s="28">
        <v>728</v>
      </c>
      <c r="CX20" s="28">
        <v>1262</v>
      </c>
      <c r="CY20" s="28">
        <v>265</v>
      </c>
      <c r="CZ20" s="28">
        <v>398</v>
      </c>
      <c r="DA20" s="28">
        <v>663</v>
      </c>
      <c r="DB20" s="47">
        <f t="shared" ref="DB20" si="64">+CY20/CV20*100</f>
        <v>49.625468164794007</v>
      </c>
      <c r="DC20" s="47">
        <f t="shared" ref="DC20" si="65">+CZ20/CW20*100</f>
        <v>54.670329670329664</v>
      </c>
      <c r="DD20" s="47">
        <f t="shared" ref="DD20" si="66">+DA20/CX20*100</f>
        <v>52.535657686212353</v>
      </c>
    </row>
    <row r="21" spans="1:108" ht="29.25" customHeight="1" x14ac:dyDescent="0.25">
      <c r="A21" s="17">
        <v>13</v>
      </c>
      <c r="B21" s="17" t="s">
        <v>32</v>
      </c>
      <c r="C21" s="7" t="s">
        <v>12</v>
      </c>
      <c r="D21" s="40"/>
      <c r="E21" s="40"/>
      <c r="F21" s="40"/>
      <c r="G21" s="40"/>
      <c r="H21" s="40"/>
      <c r="I21" s="40"/>
      <c r="J21" s="40"/>
      <c r="K21" s="40"/>
      <c r="L21" s="40"/>
      <c r="M21" s="48"/>
      <c r="N21" s="48"/>
      <c r="O21" s="48"/>
      <c r="P21" s="40"/>
      <c r="Q21" s="40"/>
      <c r="R21" s="40"/>
      <c r="S21" s="40"/>
      <c r="T21" s="40"/>
      <c r="U21" s="40"/>
      <c r="V21" s="48"/>
      <c r="W21" s="48"/>
      <c r="X21" s="48"/>
      <c r="Y21" s="40"/>
      <c r="Z21" s="40"/>
      <c r="AA21" s="40"/>
      <c r="AB21" s="40"/>
      <c r="AC21" s="40"/>
      <c r="AD21" s="40"/>
      <c r="AE21" s="40"/>
      <c r="AF21" s="40"/>
      <c r="AG21" s="40"/>
      <c r="AH21" s="48"/>
      <c r="AI21" s="48"/>
      <c r="AJ21" s="48"/>
      <c r="AK21" s="40"/>
      <c r="AL21" s="40"/>
      <c r="AM21" s="40"/>
      <c r="AN21" s="40"/>
      <c r="AO21" s="40"/>
      <c r="AP21" s="40"/>
      <c r="AQ21" s="48"/>
      <c r="AR21" s="48"/>
      <c r="AS21" s="48"/>
      <c r="AT21" s="40"/>
      <c r="AU21" s="40"/>
      <c r="AV21" s="40"/>
      <c r="AW21" s="40"/>
      <c r="AX21" s="40"/>
      <c r="AY21" s="40"/>
      <c r="AZ21" s="40"/>
      <c r="BA21" s="40"/>
      <c r="BB21" s="40"/>
      <c r="BC21" s="48"/>
      <c r="BD21" s="48"/>
      <c r="BE21" s="48"/>
      <c r="BF21" s="40"/>
      <c r="BG21" s="40"/>
      <c r="BH21" s="40"/>
      <c r="BI21" s="40"/>
      <c r="BJ21" s="40"/>
      <c r="BK21" s="40"/>
      <c r="BL21" s="48"/>
      <c r="BM21" s="48"/>
      <c r="BN21" s="48"/>
      <c r="BO21" s="40"/>
      <c r="BP21" s="40"/>
      <c r="BQ21" s="40"/>
      <c r="BR21" s="40"/>
      <c r="BS21" s="40"/>
      <c r="BT21" s="40"/>
      <c r="BU21" s="40"/>
      <c r="BV21" s="40"/>
      <c r="BW21" s="40"/>
      <c r="BX21" s="48"/>
      <c r="BY21" s="48"/>
      <c r="BZ21" s="48"/>
      <c r="CA21" s="40"/>
      <c r="CB21" s="40"/>
      <c r="CC21" s="40"/>
      <c r="CD21" s="40"/>
      <c r="CE21" s="40"/>
      <c r="CF21" s="40"/>
      <c r="CG21" s="48"/>
      <c r="CH21" s="48"/>
      <c r="CI21" s="48"/>
      <c r="CJ21" s="40"/>
      <c r="CK21" s="40"/>
      <c r="CL21" s="40"/>
      <c r="CM21" s="40"/>
      <c r="CN21" s="40"/>
      <c r="CO21" s="40"/>
      <c r="CP21" s="40"/>
      <c r="CQ21" s="40"/>
      <c r="CR21" s="40"/>
      <c r="CS21" s="48"/>
      <c r="CT21" s="48"/>
      <c r="CU21" s="48"/>
      <c r="CV21" s="40"/>
      <c r="CW21" s="40"/>
      <c r="CX21" s="40"/>
      <c r="CY21" s="40"/>
      <c r="CZ21" s="40"/>
      <c r="DA21" s="40"/>
      <c r="DB21" s="48"/>
      <c r="DC21" s="48"/>
      <c r="DD21" s="48"/>
    </row>
    <row r="22" spans="1:108" ht="22.5" customHeight="1" x14ac:dyDescent="0.25">
      <c r="A22" s="17">
        <v>14</v>
      </c>
      <c r="B22" s="18" t="s">
        <v>33</v>
      </c>
      <c r="C22" s="7" t="s">
        <v>53</v>
      </c>
      <c r="D22" s="28">
        <v>2828</v>
      </c>
      <c r="E22" s="28">
        <v>2709</v>
      </c>
      <c r="F22" s="28">
        <f>D22+E22</f>
        <v>5537</v>
      </c>
      <c r="G22" s="28">
        <v>2820</v>
      </c>
      <c r="H22" s="28">
        <v>2701</v>
      </c>
      <c r="I22" s="28">
        <f>G22+H22</f>
        <v>5521</v>
      </c>
      <c r="J22" s="28">
        <v>2445</v>
      </c>
      <c r="K22" s="28">
        <v>2456</v>
      </c>
      <c r="L22" s="28">
        <f>J22+K22</f>
        <v>4901</v>
      </c>
      <c r="M22" s="47">
        <f t="shared" si="19"/>
        <v>86.702127659574472</v>
      </c>
      <c r="N22" s="47">
        <f t="shared" si="0"/>
        <v>90.929285449833401</v>
      </c>
      <c r="O22" s="47">
        <f t="shared" si="0"/>
        <v>88.770150335084224</v>
      </c>
      <c r="P22" s="28">
        <v>2445</v>
      </c>
      <c r="Q22" s="28">
        <v>2456</v>
      </c>
      <c r="R22" s="28">
        <f>P22+Q22</f>
        <v>4901</v>
      </c>
      <c r="S22" s="28">
        <v>1858</v>
      </c>
      <c r="T22" s="28">
        <v>2133</v>
      </c>
      <c r="U22" s="28">
        <f>S22+T22</f>
        <v>3991</v>
      </c>
      <c r="V22" s="47">
        <f t="shared" ref="V22:V42" si="67">+S22/P22*100</f>
        <v>75.991820040899796</v>
      </c>
      <c r="W22" s="47">
        <f t="shared" ref="W22:W42" si="68">+T22/Q22*100</f>
        <v>86.848534201954394</v>
      </c>
      <c r="X22" s="47">
        <f t="shared" ref="X22:X42" si="69">+U22/R22*100</f>
        <v>81.432360742705569</v>
      </c>
      <c r="Y22" s="28">
        <v>2185</v>
      </c>
      <c r="Z22" s="28">
        <v>2194</v>
      </c>
      <c r="AA22" s="28">
        <f>Y22+Z22</f>
        <v>4379</v>
      </c>
      <c r="AB22" s="28">
        <v>2179</v>
      </c>
      <c r="AC22" s="28">
        <v>2186</v>
      </c>
      <c r="AD22" s="28">
        <f>AB22+AC22</f>
        <v>4365</v>
      </c>
      <c r="AE22" s="28">
        <v>1824</v>
      </c>
      <c r="AF22" s="28">
        <v>1954</v>
      </c>
      <c r="AG22" s="28">
        <f>AE22+AF22</f>
        <v>3778</v>
      </c>
      <c r="AH22" s="47">
        <f t="shared" si="21"/>
        <v>83.708122992198255</v>
      </c>
      <c r="AI22" s="47">
        <f t="shared" si="3"/>
        <v>89.387008234217745</v>
      </c>
      <c r="AJ22" s="47">
        <f t="shared" si="4"/>
        <v>86.552119129438722</v>
      </c>
      <c r="AK22" s="28">
        <v>1824</v>
      </c>
      <c r="AL22" s="28">
        <v>1954</v>
      </c>
      <c r="AM22" s="28">
        <f>AK22+AL22</f>
        <v>3778</v>
      </c>
      <c r="AN22" s="28">
        <v>1285</v>
      </c>
      <c r="AO22" s="28">
        <v>1636</v>
      </c>
      <c r="AP22" s="28">
        <f>AN22+AO22</f>
        <v>2921</v>
      </c>
      <c r="AQ22" s="47">
        <f t="shared" ref="AQ22:AQ23" si="70">+AN22/AK22*100</f>
        <v>70.449561403508781</v>
      </c>
      <c r="AR22" s="47">
        <f t="shared" ref="AR22:AR23" si="71">+AO22/AL22*100</f>
        <v>83.725690890481062</v>
      </c>
      <c r="AS22" s="47">
        <f t="shared" ref="AS22:AS23" si="72">+AP22/AM22*100</f>
        <v>77.316040232927477</v>
      </c>
      <c r="AT22" s="40"/>
      <c r="AU22" s="40"/>
      <c r="AV22" s="40"/>
      <c r="AW22" s="40"/>
      <c r="AX22" s="40"/>
      <c r="AY22" s="40"/>
      <c r="AZ22" s="40"/>
      <c r="BA22" s="40"/>
      <c r="BB22" s="40"/>
      <c r="BC22" s="48"/>
      <c r="BD22" s="48"/>
      <c r="BE22" s="48"/>
      <c r="BF22" s="40"/>
      <c r="BG22" s="40"/>
      <c r="BH22" s="40"/>
      <c r="BI22" s="40"/>
      <c r="BJ22" s="40"/>
      <c r="BK22" s="40"/>
      <c r="BL22" s="48"/>
      <c r="BM22" s="48"/>
      <c r="BN22" s="48"/>
      <c r="BO22" s="28">
        <v>643</v>
      </c>
      <c r="BP22" s="28">
        <v>515</v>
      </c>
      <c r="BQ22" s="28">
        <f>BO22+BP22</f>
        <v>1158</v>
      </c>
      <c r="BR22" s="28">
        <v>641</v>
      </c>
      <c r="BS22" s="28">
        <v>515</v>
      </c>
      <c r="BT22" s="28">
        <f>BR22+BS22</f>
        <v>1156</v>
      </c>
      <c r="BU22" s="28">
        <v>621</v>
      </c>
      <c r="BV22" s="28">
        <v>502</v>
      </c>
      <c r="BW22" s="28">
        <f>BU22+BV22</f>
        <v>1123</v>
      </c>
      <c r="BX22" s="47">
        <f t="shared" si="25"/>
        <v>96.879875195007799</v>
      </c>
      <c r="BY22" s="47">
        <f t="shared" si="11"/>
        <v>97.475728155339809</v>
      </c>
      <c r="BZ22" s="47">
        <f t="shared" si="12"/>
        <v>97.145328719723182</v>
      </c>
      <c r="CA22" s="28">
        <v>621</v>
      </c>
      <c r="CB22" s="28">
        <v>502</v>
      </c>
      <c r="CC22" s="28">
        <f>CA22+CB22</f>
        <v>1123</v>
      </c>
      <c r="CD22" s="28">
        <v>573</v>
      </c>
      <c r="CE22" s="28">
        <v>497</v>
      </c>
      <c r="CF22" s="28">
        <f>CD22+CE22</f>
        <v>1070</v>
      </c>
      <c r="CG22" s="47">
        <f t="shared" ref="CG22:CG23" si="73">+CD22/CA22*100</f>
        <v>92.270531400966178</v>
      </c>
      <c r="CH22" s="47">
        <f t="shared" ref="CH22:CH23" si="74">+CE22/CB22*100</f>
        <v>99.003984063745023</v>
      </c>
      <c r="CI22" s="47">
        <f t="shared" ref="CI22:CI23" si="75">+CF22/CC22*100</f>
        <v>95.280498664292082</v>
      </c>
      <c r="CJ22" s="40"/>
      <c r="CK22" s="40"/>
      <c r="CL22" s="40"/>
      <c r="CM22" s="40"/>
      <c r="CN22" s="40"/>
      <c r="CO22" s="40"/>
      <c r="CP22" s="40"/>
      <c r="CQ22" s="40"/>
      <c r="CR22" s="40"/>
      <c r="CS22" s="48"/>
      <c r="CT22" s="48"/>
      <c r="CU22" s="48"/>
      <c r="CV22" s="40"/>
      <c r="CW22" s="40"/>
      <c r="CX22" s="40"/>
      <c r="CY22" s="40"/>
      <c r="CZ22" s="40"/>
      <c r="DA22" s="40"/>
      <c r="DB22" s="48"/>
      <c r="DC22" s="48"/>
      <c r="DD22" s="48"/>
    </row>
    <row r="23" spans="1:108" ht="28.5" x14ac:dyDescent="0.25">
      <c r="A23" s="17">
        <v>15</v>
      </c>
      <c r="B23" s="18" t="s">
        <v>34</v>
      </c>
      <c r="C23" s="27" t="s">
        <v>17</v>
      </c>
      <c r="D23" s="28">
        <v>9549</v>
      </c>
      <c r="E23" s="28">
        <v>7855</v>
      </c>
      <c r="F23" s="28">
        <v>17404</v>
      </c>
      <c r="G23" s="28">
        <v>9549</v>
      </c>
      <c r="H23" s="28">
        <v>7855</v>
      </c>
      <c r="I23" s="28">
        <v>17404</v>
      </c>
      <c r="J23" s="28">
        <v>6331</v>
      </c>
      <c r="K23" s="28">
        <v>5561</v>
      </c>
      <c r="L23" s="28">
        <v>11892</v>
      </c>
      <c r="M23" s="47">
        <f t="shared" si="19"/>
        <v>66.300136139909938</v>
      </c>
      <c r="N23" s="47">
        <f t="shared" si="0"/>
        <v>70.795671546785485</v>
      </c>
      <c r="O23" s="47">
        <f t="shared" si="0"/>
        <v>68.329119742587906</v>
      </c>
      <c r="P23" s="28">
        <v>6331</v>
      </c>
      <c r="Q23" s="28">
        <v>5561</v>
      </c>
      <c r="R23" s="28">
        <v>11892</v>
      </c>
      <c r="S23" s="28">
        <v>3497</v>
      </c>
      <c r="T23" s="28">
        <v>3314</v>
      </c>
      <c r="U23" s="28">
        <v>6811</v>
      </c>
      <c r="V23" s="47">
        <f t="shared" si="67"/>
        <v>55.236139630390149</v>
      </c>
      <c r="W23" s="47">
        <f t="shared" si="68"/>
        <v>59.593598273691782</v>
      </c>
      <c r="X23" s="47">
        <f t="shared" si="69"/>
        <v>57.273797510931722</v>
      </c>
      <c r="Y23" s="28">
        <v>7407</v>
      </c>
      <c r="Z23" s="28">
        <v>6405</v>
      </c>
      <c r="AA23" s="28">
        <v>13812</v>
      </c>
      <c r="AB23" s="28">
        <v>7407</v>
      </c>
      <c r="AC23" s="28">
        <v>6405</v>
      </c>
      <c r="AD23" s="28">
        <v>13812</v>
      </c>
      <c r="AE23" s="28">
        <v>4471</v>
      </c>
      <c r="AF23" s="28">
        <v>4253</v>
      </c>
      <c r="AG23" s="28">
        <v>8724</v>
      </c>
      <c r="AH23" s="47">
        <f t="shared" si="21"/>
        <v>60.361819900094503</v>
      </c>
      <c r="AI23" s="47">
        <f t="shared" si="3"/>
        <v>66.401249024199842</v>
      </c>
      <c r="AJ23" s="47">
        <f t="shared" si="4"/>
        <v>63.162467419635107</v>
      </c>
      <c r="AK23" s="28">
        <v>4471</v>
      </c>
      <c r="AL23" s="28">
        <v>4253</v>
      </c>
      <c r="AM23" s="28">
        <v>8724</v>
      </c>
      <c r="AN23" s="28">
        <v>2039</v>
      </c>
      <c r="AO23" s="28">
        <v>2150</v>
      </c>
      <c r="AP23" s="28">
        <f>+AN23+AO23</f>
        <v>4189</v>
      </c>
      <c r="AQ23" s="47">
        <f t="shared" si="70"/>
        <v>45.605010064862448</v>
      </c>
      <c r="AR23" s="47">
        <f t="shared" si="71"/>
        <v>50.552551140371506</v>
      </c>
      <c r="AS23" s="47">
        <f t="shared" si="72"/>
        <v>48.016964695093996</v>
      </c>
      <c r="AT23" s="40"/>
      <c r="AU23" s="40"/>
      <c r="AV23" s="40"/>
      <c r="AW23" s="40"/>
      <c r="AX23" s="40"/>
      <c r="AY23" s="40"/>
      <c r="AZ23" s="40"/>
      <c r="BA23" s="40"/>
      <c r="BB23" s="40"/>
      <c r="BC23" s="48"/>
      <c r="BD23" s="48"/>
      <c r="BE23" s="48"/>
      <c r="BF23" s="40"/>
      <c r="BG23" s="40"/>
      <c r="BH23" s="40"/>
      <c r="BI23" s="40"/>
      <c r="BJ23" s="40"/>
      <c r="BK23" s="40"/>
      <c r="BL23" s="48"/>
      <c r="BM23" s="48"/>
      <c r="BN23" s="48"/>
      <c r="BO23" s="28">
        <v>2142</v>
      </c>
      <c r="BP23" s="28">
        <v>1450</v>
      </c>
      <c r="BQ23" s="28">
        <v>3592</v>
      </c>
      <c r="BR23" s="28">
        <v>2142</v>
      </c>
      <c r="BS23" s="28">
        <v>1450</v>
      </c>
      <c r="BT23" s="28">
        <v>3592</v>
      </c>
      <c r="BU23" s="28">
        <v>1860</v>
      </c>
      <c r="BV23" s="28">
        <v>1308</v>
      </c>
      <c r="BW23" s="28">
        <v>3168</v>
      </c>
      <c r="BX23" s="47">
        <f t="shared" si="25"/>
        <v>86.834733893557427</v>
      </c>
      <c r="BY23" s="47">
        <f t="shared" si="11"/>
        <v>90.206896551724142</v>
      </c>
      <c r="BZ23" s="47">
        <f t="shared" si="12"/>
        <v>88.195991091314028</v>
      </c>
      <c r="CA23" s="28">
        <v>1860</v>
      </c>
      <c r="CB23" s="28">
        <v>1308</v>
      </c>
      <c r="CC23" s="28">
        <v>3168</v>
      </c>
      <c r="CD23" s="28">
        <v>1458</v>
      </c>
      <c r="CE23" s="28">
        <v>1164</v>
      </c>
      <c r="CF23" s="28">
        <v>2622</v>
      </c>
      <c r="CG23" s="47">
        <f t="shared" si="73"/>
        <v>78.387096774193537</v>
      </c>
      <c r="CH23" s="47">
        <f t="shared" si="74"/>
        <v>88.9908256880734</v>
      </c>
      <c r="CI23" s="47">
        <f t="shared" si="75"/>
        <v>82.765151515151516</v>
      </c>
      <c r="CJ23" s="40"/>
      <c r="CK23" s="40"/>
      <c r="CL23" s="40"/>
      <c r="CM23" s="40"/>
      <c r="CN23" s="40"/>
      <c r="CO23" s="40"/>
      <c r="CP23" s="40"/>
      <c r="CQ23" s="40"/>
      <c r="CR23" s="40"/>
      <c r="CS23" s="48"/>
      <c r="CT23" s="48"/>
      <c r="CU23" s="48"/>
      <c r="CV23" s="40"/>
      <c r="CW23" s="40"/>
      <c r="CX23" s="40"/>
      <c r="CY23" s="40"/>
      <c r="CZ23" s="40"/>
      <c r="DA23" s="40"/>
      <c r="DB23" s="48"/>
      <c r="DC23" s="48"/>
      <c r="DD23" s="48"/>
    </row>
    <row r="24" spans="1:108" ht="28.5" x14ac:dyDescent="0.25">
      <c r="A24" s="17">
        <v>16</v>
      </c>
      <c r="B24" s="17" t="s">
        <v>35</v>
      </c>
      <c r="C24" s="7" t="s">
        <v>7</v>
      </c>
      <c r="D24" s="28">
        <v>24250</v>
      </c>
      <c r="E24" s="28">
        <v>30573</v>
      </c>
      <c r="F24" s="28">
        <v>54823</v>
      </c>
      <c r="G24" s="28">
        <v>20893</v>
      </c>
      <c r="H24" s="28">
        <v>27200</v>
      </c>
      <c r="I24" s="28">
        <v>48093</v>
      </c>
      <c r="J24" s="28">
        <v>19828</v>
      </c>
      <c r="K24" s="28">
        <v>26093</v>
      </c>
      <c r="L24" s="28">
        <v>45921</v>
      </c>
      <c r="M24" s="47">
        <f t="shared" si="19"/>
        <v>94.902598956588335</v>
      </c>
      <c r="N24" s="47">
        <f t="shared" si="0"/>
        <v>95.930147058823536</v>
      </c>
      <c r="O24" s="47">
        <f t="shared" si="0"/>
        <v>95.483750233921768</v>
      </c>
      <c r="P24" s="28">
        <v>19828</v>
      </c>
      <c r="Q24" s="28">
        <v>26093</v>
      </c>
      <c r="R24" s="28">
        <v>45921</v>
      </c>
      <c r="S24" s="28">
        <v>12825</v>
      </c>
      <c r="T24" s="28">
        <v>17366</v>
      </c>
      <c r="U24" s="28">
        <v>30191</v>
      </c>
      <c r="V24" s="47">
        <f t="shared" si="67"/>
        <v>64.681258825902759</v>
      </c>
      <c r="W24" s="47">
        <f t="shared" si="68"/>
        <v>66.554248265818416</v>
      </c>
      <c r="X24" s="47">
        <f t="shared" si="69"/>
        <v>65.745519479105425</v>
      </c>
      <c r="Y24" s="40"/>
      <c r="Z24" s="40"/>
      <c r="AA24" s="40"/>
      <c r="AB24" s="40"/>
      <c r="AC24" s="40"/>
      <c r="AD24" s="40"/>
      <c r="AE24" s="40"/>
      <c r="AF24" s="40"/>
      <c r="AG24" s="40"/>
      <c r="AH24" s="48"/>
      <c r="AI24" s="48"/>
      <c r="AJ24" s="48"/>
      <c r="AK24" s="40"/>
      <c r="AL24" s="40"/>
      <c r="AM24" s="40"/>
      <c r="AN24" s="40"/>
      <c r="AO24" s="40"/>
      <c r="AP24" s="40"/>
      <c r="AQ24" s="48"/>
      <c r="AR24" s="48"/>
      <c r="AS24" s="48"/>
      <c r="AT24" s="40"/>
      <c r="AU24" s="40"/>
      <c r="AV24" s="40"/>
      <c r="AW24" s="40"/>
      <c r="AX24" s="40"/>
      <c r="AY24" s="40"/>
      <c r="AZ24" s="40"/>
      <c r="BA24" s="40"/>
      <c r="BB24" s="40"/>
      <c r="BC24" s="48"/>
      <c r="BD24" s="48"/>
      <c r="BE24" s="48"/>
      <c r="BF24" s="40"/>
      <c r="BG24" s="40"/>
      <c r="BH24" s="40"/>
      <c r="BI24" s="40"/>
      <c r="BJ24" s="40"/>
      <c r="BK24" s="40"/>
      <c r="BL24" s="48"/>
      <c r="BM24" s="48"/>
      <c r="BN24" s="48"/>
      <c r="BO24" s="40"/>
      <c r="BP24" s="40"/>
      <c r="BQ24" s="40"/>
      <c r="BR24" s="40"/>
      <c r="BS24" s="40"/>
      <c r="BT24" s="40"/>
      <c r="BU24" s="40"/>
      <c r="BV24" s="40"/>
      <c r="BW24" s="40"/>
      <c r="BX24" s="48"/>
      <c r="BY24" s="48"/>
      <c r="BZ24" s="48"/>
      <c r="CA24" s="40"/>
      <c r="CB24" s="40"/>
      <c r="CC24" s="40"/>
      <c r="CD24" s="40"/>
      <c r="CE24" s="40"/>
      <c r="CF24" s="40"/>
      <c r="CG24" s="48"/>
      <c r="CH24" s="48"/>
      <c r="CI24" s="48"/>
      <c r="CJ24" s="40"/>
      <c r="CK24" s="40"/>
      <c r="CL24" s="40"/>
      <c r="CM24" s="40"/>
      <c r="CN24" s="40"/>
      <c r="CO24" s="40"/>
      <c r="CP24" s="40"/>
      <c r="CQ24" s="40"/>
      <c r="CR24" s="40"/>
      <c r="CS24" s="48"/>
      <c r="CT24" s="48"/>
      <c r="CU24" s="48"/>
      <c r="CV24" s="40"/>
      <c r="CW24" s="40"/>
      <c r="CX24" s="40"/>
      <c r="CY24" s="40"/>
      <c r="CZ24" s="40"/>
      <c r="DA24" s="40"/>
      <c r="DB24" s="48"/>
      <c r="DC24" s="48"/>
      <c r="DD24" s="48"/>
    </row>
    <row r="25" spans="1:108" ht="28.5" x14ac:dyDescent="0.25">
      <c r="A25" s="17">
        <v>17</v>
      </c>
      <c r="B25" s="17" t="s">
        <v>36</v>
      </c>
      <c r="C25" s="7" t="s">
        <v>73</v>
      </c>
      <c r="D25" s="28">
        <v>40915</v>
      </c>
      <c r="E25" s="28">
        <v>36719</v>
      </c>
      <c r="F25" s="28">
        <v>77634</v>
      </c>
      <c r="G25" s="28">
        <v>38000</v>
      </c>
      <c r="H25" s="28">
        <v>34586</v>
      </c>
      <c r="I25" s="28">
        <v>72586</v>
      </c>
      <c r="J25" s="28">
        <v>27721</v>
      </c>
      <c r="K25" s="28">
        <v>28625</v>
      </c>
      <c r="L25" s="28">
        <v>56346</v>
      </c>
      <c r="M25" s="47">
        <f t="shared" si="19"/>
        <v>72.95</v>
      </c>
      <c r="N25" s="47">
        <f t="shared" si="0"/>
        <v>82.76470248077257</v>
      </c>
      <c r="O25" s="47">
        <f t="shared" si="0"/>
        <v>77.626539553081869</v>
      </c>
      <c r="P25" s="28">
        <v>27721</v>
      </c>
      <c r="Q25" s="28">
        <v>28625</v>
      </c>
      <c r="R25" s="28">
        <v>56346</v>
      </c>
      <c r="S25" s="28">
        <v>17973</v>
      </c>
      <c r="T25" s="28">
        <v>22462</v>
      </c>
      <c r="U25" s="28">
        <v>40435</v>
      </c>
      <c r="V25" s="47">
        <f t="shared" si="67"/>
        <v>64.835323401031701</v>
      </c>
      <c r="W25" s="47">
        <f t="shared" si="68"/>
        <v>78.469868995633192</v>
      </c>
      <c r="X25" s="47">
        <f t="shared" si="69"/>
        <v>71.761970681148611</v>
      </c>
      <c r="Y25" s="28">
        <v>22899</v>
      </c>
      <c r="Z25" s="28">
        <v>22583</v>
      </c>
      <c r="AA25" s="28">
        <v>45482</v>
      </c>
      <c r="AB25" s="28">
        <v>20986</v>
      </c>
      <c r="AC25" s="28">
        <v>21104</v>
      </c>
      <c r="AD25" s="28">
        <v>42090</v>
      </c>
      <c r="AE25" s="28">
        <v>14776</v>
      </c>
      <c r="AF25" s="28">
        <v>17243</v>
      </c>
      <c r="AG25" s="28">
        <v>32019</v>
      </c>
      <c r="AH25" s="47">
        <f t="shared" si="21"/>
        <v>70.408843991232246</v>
      </c>
      <c r="AI25" s="47">
        <f t="shared" si="3"/>
        <v>81.70489006823351</v>
      </c>
      <c r="AJ25" s="47">
        <f t="shared" si="4"/>
        <v>76.072701354240905</v>
      </c>
      <c r="AK25" s="28">
        <v>14776</v>
      </c>
      <c r="AL25" s="28">
        <v>17243</v>
      </c>
      <c r="AM25" s="28">
        <v>32019</v>
      </c>
      <c r="AN25" s="28">
        <v>9294</v>
      </c>
      <c r="AO25" s="28">
        <v>13335</v>
      </c>
      <c r="AP25" s="28">
        <v>22629</v>
      </c>
      <c r="AQ25" s="47">
        <f t="shared" ref="AQ25:AQ30" si="76">+AN25/AK25*100</f>
        <v>62.899296155928532</v>
      </c>
      <c r="AR25" s="47">
        <f t="shared" ref="AR25:AR30" si="77">+AO25/AL25*100</f>
        <v>77.335730441338512</v>
      </c>
      <c r="AS25" s="47">
        <f t="shared" ref="AS25:AS30" si="78">+AP25/AM25*100</f>
        <v>70.67366251288297</v>
      </c>
      <c r="AT25" s="28">
        <v>10979</v>
      </c>
      <c r="AU25" s="28">
        <v>9455</v>
      </c>
      <c r="AV25" s="28">
        <v>20434</v>
      </c>
      <c r="AW25" s="28">
        <v>10210</v>
      </c>
      <c r="AX25" s="28">
        <v>8944</v>
      </c>
      <c r="AY25" s="28">
        <v>19154</v>
      </c>
      <c r="AZ25" s="28">
        <v>7456</v>
      </c>
      <c r="BA25" s="28">
        <v>7322</v>
      </c>
      <c r="BB25" s="28">
        <v>14778</v>
      </c>
      <c r="BC25" s="47">
        <f t="shared" si="23"/>
        <v>73.026444662095983</v>
      </c>
      <c r="BD25" s="47">
        <f t="shared" si="7"/>
        <v>81.864937388193198</v>
      </c>
      <c r="BE25" s="47">
        <f t="shared" si="8"/>
        <v>77.153597159862173</v>
      </c>
      <c r="BF25" s="28">
        <v>7456</v>
      </c>
      <c r="BG25" s="28">
        <v>7322</v>
      </c>
      <c r="BH25" s="28">
        <v>14778</v>
      </c>
      <c r="BI25" s="28">
        <v>4484</v>
      </c>
      <c r="BJ25" s="28">
        <v>5566</v>
      </c>
      <c r="BK25" s="28">
        <v>10050</v>
      </c>
      <c r="BL25" s="47">
        <f t="shared" ref="BL25:BL26" si="79">+BI25/BF25*100</f>
        <v>60.139484978540771</v>
      </c>
      <c r="BM25" s="47">
        <f t="shared" ref="BM25:BM26" si="80">+BJ25/BG25*100</f>
        <v>76.017481562414645</v>
      </c>
      <c r="BN25" s="47">
        <f t="shared" ref="BN25:BN26" si="81">+BK25/BH25*100</f>
        <v>68.00649614291514</v>
      </c>
      <c r="BO25" s="28">
        <v>7037</v>
      </c>
      <c r="BP25" s="28">
        <v>4681</v>
      </c>
      <c r="BQ25" s="28">
        <v>11718</v>
      </c>
      <c r="BR25" s="28">
        <v>6804</v>
      </c>
      <c r="BS25" s="28">
        <v>4538</v>
      </c>
      <c r="BT25" s="28">
        <v>11342</v>
      </c>
      <c r="BU25" s="28">
        <v>5489</v>
      </c>
      <c r="BV25" s="28">
        <v>4060</v>
      </c>
      <c r="BW25" s="28">
        <v>9549</v>
      </c>
      <c r="BX25" s="47">
        <f t="shared" si="25"/>
        <v>80.673133450911223</v>
      </c>
      <c r="BY25" s="47">
        <f t="shared" si="11"/>
        <v>89.466725429704724</v>
      </c>
      <c r="BZ25" s="47">
        <f t="shared" si="12"/>
        <v>84.191500617175095</v>
      </c>
      <c r="CA25" s="28">
        <v>5489</v>
      </c>
      <c r="CB25" s="28">
        <v>4060</v>
      </c>
      <c r="CC25" s="28">
        <v>9549</v>
      </c>
      <c r="CD25" s="28">
        <v>4195</v>
      </c>
      <c r="CE25" s="28">
        <v>3561</v>
      </c>
      <c r="CF25" s="28">
        <v>7756</v>
      </c>
      <c r="CG25" s="47">
        <f t="shared" ref="CG25:CG30" si="82">+CD25/CA25*100</f>
        <v>76.425578429586452</v>
      </c>
      <c r="CH25" s="47">
        <f t="shared" ref="CH25:CH30" si="83">+CE25/CB25*100</f>
        <v>87.709359605911331</v>
      </c>
      <c r="CI25" s="47">
        <f t="shared" ref="CI25:CI30" si="84">+CF25/CC25*100</f>
        <v>81.223164729291014</v>
      </c>
      <c r="CJ25" s="40"/>
      <c r="CK25" s="40"/>
      <c r="CL25" s="40"/>
      <c r="CM25" s="40"/>
      <c r="CN25" s="40"/>
      <c r="CO25" s="40"/>
      <c r="CP25" s="40"/>
      <c r="CQ25" s="40"/>
      <c r="CR25" s="40"/>
      <c r="CS25" s="48"/>
      <c r="CT25" s="48"/>
      <c r="CU25" s="48"/>
      <c r="CV25" s="40"/>
      <c r="CW25" s="40"/>
      <c r="CX25" s="40"/>
      <c r="CY25" s="40"/>
      <c r="CZ25" s="40"/>
      <c r="DA25" s="40"/>
      <c r="DB25" s="48"/>
      <c r="DC25" s="48"/>
      <c r="DD25" s="48"/>
    </row>
    <row r="26" spans="1:108" ht="36.75" customHeight="1" x14ac:dyDescent="0.25">
      <c r="A26" s="17">
        <v>18</v>
      </c>
      <c r="B26" s="25" t="s">
        <v>37</v>
      </c>
      <c r="C26" s="7" t="s">
        <v>93</v>
      </c>
      <c r="D26" s="22">
        <v>3783</v>
      </c>
      <c r="E26" s="22">
        <v>3698</v>
      </c>
      <c r="F26" s="22">
        <v>7481</v>
      </c>
      <c r="G26" s="21">
        <v>3767</v>
      </c>
      <c r="H26" s="21">
        <v>3684</v>
      </c>
      <c r="I26" s="20">
        <v>7451</v>
      </c>
      <c r="J26" s="21">
        <v>3674</v>
      </c>
      <c r="K26" s="21">
        <v>3634</v>
      </c>
      <c r="L26" s="20">
        <v>7308</v>
      </c>
      <c r="M26" s="49">
        <f t="shared" si="19"/>
        <v>97.531191929917711</v>
      </c>
      <c r="N26" s="49">
        <f t="shared" si="0"/>
        <v>98.642779587404988</v>
      </c>
      <c r="O26" s="49">
        <f t="shared" si="0"/>
        <v>98.080794524224927</v>
      </c>
      <c r="P26" s="21">
        <v>3674</v>
      </c>
      <c r="Q26" s="21">
        <v>3634</v>
      </c>
      <c r="R26" s="20">
        <v>7308</v>
      </c>
      <c r="S26" s="20">
        <v>1768</v>
      </c>
      <c r="T26" s="19">
        <v>2218</v>
      </c>
      <c r="U26" s="19">
        <v>3986</v>
      </c>
      <c r="V26" s="49">
        <f t="shared" si="67"/>
        <v>48.121937942297222</v>
      </c>
      <c r="W26" s="49">
        <f t="shared" si="68"/>
        <v>61.034672537149149</v>
      </c>
      <c r="X26" s="49">
        <f t="shared" si="69"/>
        <v>54.54296661193213</v>
      </c>
      <c r="Y26" s="22">
        <v>2527</v>
      </c>
      <c r="Z26" s="22">
        <v>2460</v>
      </c>
      <c r="AA26" s="22">
        <v>4987</v>
      </c>
      <c r="AB26" s="21">
        <v>2516</v>
      </c>
      <c r="AC26" s="21">
        <v>2450</v>
      </c>
      <c r="AD26" s="20">
        <v>4966</v>
      </c>
      <c r="AE26" s="21">
        <v>2458</v>
      </c>
      <c r="AF26" s="21">
        <v>2413</v>
      </c>
      <c r="AG26" s="20">
        <v>4871</v>
      </c>
      <c r="AH26" s="49">
        <f t="shared" si="21"/>
        <v>97.694753577106525</v>
      </c>
      <c r="AI26" s="49">
        <f t="shared" si="3"/>
        <v>98.489795918367349</v>
      </c>
      <c r="AJ26" s="49">
        <f t="shared" si="4"/>
        <v>98.086991542488917</v>
      </c>
      <c r="AK26" s="21">
        <v>2458</v>
      </c>
      <c r="AL26" s="21">
        <v>2413</v>
      </c>
      <c r="AM26" s="20">
        <v>4871</v>
      </c>
      <c r="AN26" s="20">
        <v>1104</v>
      </c>
      <c r="AO26" s="19">
        <v>1407</v>
      </c>
      <c r="AP26" s="19">
        <v>2511</v>
      </c>
      <c r="AQ26" s="49">
        <f t="shared" si="76"/>
        <v>44.914564686737187</v>
      </c>
      <c r="AR26" s="49">
        <f t="shared" si="77"/>
        <v>58.309158723580602</v>
      </c>
      <c r="AS26" s="49">
        <f t="shared" si="78"/>
        <v>51.549989735167316</v>
      </c>
      <c r="AT26" s="22">
        <v>1193</v>
      </c>
      <c r="AU26" s="22">
        <v>1189</v>
      </c>
      <c r="AV26" s="22">
        <v>2382</v>
      </c>
      <c r="AW26" s="21">
        <v>1188</v>
      </c>
      <c r="AX26" s="21">
        <v>1185</v>
      </c>
      <c r="AY26" s="20">
        <v>2373</v>
      </c>
      <c r="AZ26" s="21">
        <v>1153</v>
      </c>
      <c r="BA26" s="21">
        <v>1172</v>
      </c>
      <c r="BB26" s="20">
        <v>2325</v>
      </c>
      <c r="BC26" s="49">
        <f t="shared" si="23"/>
        <v>97.053872053872055</v>
      </c>
      <c r="BD26" s="49">
        <f t="shared" si="7"/>
        <v>98.902953586497887</v>
      </c>
      <c r="BE26" s="49">
        <f t="shared" si="8"/>
        <v>97.977243994943109</v>
      </c>
      <c r="BF26" s="21">
        <v>1153</v>
      </c>
      <c r="BG26" s="21">
        <v>1172</v>
      </c>
      <c r="BH26" s="20">
        <v>2325</v>
      </c>
      <c r="BI26" s="20">
        <v>616</v>
      </c>
      <c r="BJ26" s="19">
        <v>770</v>
      </c>
      <c r="BK26" s="19">
        <v>1386</v>
      </c>
      <c r="BL26" s="49">
        <f t="shared" si="79"/>
        <v>53.425845620121429</v>
      </c>
      <c r="BM26" s="49">
        <f t="shared" si="80"/>
        <v>65.699658703071677</v>
      </c>
      <c r="BN26" s="49">
        <f t="shared" si="81"/>
        <v>59.612903225806448</v>
      </c>
      <c r="BO26" s="22">
        <v>63</v>
      </c>
      <c r="BP26" s="22">
        <v>49</v>
      </c>
      <c r="BQ26" s="22">
        <v>112</v>
      </c>
      <c r="BR26" s="21">
        <v>63</v>
      </c>
      <c r="BS26" s="21">
        <v>49</v>
      </c>
      <c r="BT26" s="20">
        <v>112</v>
      </c>
      <c r="BU26" s="21">
        <v>63</v>
      </c>
      <c r="BV26" s="21">
        <v>49</v>
      </c>
      <c r="BW26" s="20">
        <v>112</v>
      </c>
      <c r="BX26" s="49">
        <f t="shared" si="25"/>
        <v>100</v>
      </c>
      <c r="BY26" s="49">
        <f t="shared" si="11"/>
        <v>100</v>
      </c>
      <c r="BZ26" s="49">
        <f t="shared" si="12"/>
        <v>100</v>
      </c>
      <c r="CA26" s="21">
        <v>63</v>
      </c>
      <c r="CB26" s="21">
        <v>49</v>
      </c>
      <c r="CC26" s="20">
        <v>112</v>
      </c>
      <c r="CD26" s="20">
        <v>48</v>
      </c>
      <c r="CE26" s="19">
        <v>41</v>
      </c>
      <c r="CF26" s="19">
        <v>89</v>
      </c>
      <c r="CG26" s="49">
        <f t="shared" si="82"/>
        <v>76.19047619047619</v>
      </c>
      <c r="CH26" s="49">
        <f t="shared" si="83"/>
        <v>83.673469387755105</v>
      </c>
      <c r="CI26" s="49">
        <f t="shared" si="84"/>
        <v>79.464285714285708</v>
      </c>
      <c r="CJ26" s="41"/>
      <c r="CK26" s="41"/>
      <c r="CL26" s="41"/>
      <c r="CM26" s="42"/>
      <c r="CN26" s="42"/>
      <c r="CO26" s="43"/>
      <c r="CP26" s="42"/>
      <c r="CQ26" s="42"/>
      <c r="CR26" s="43"/>
      <c r="CS26" s="51"/>
      <c r="CT26" s="51"/>
      <c r="CU26" s="51"/>
      <c r="CV26" s="42"/>
      <c r="CW26" s="42"/>
      <c r="CX26" s="43"/>
      <c r="CY26" s="43"/>
      <c r="CZ26" s="43"/>
      <c r="DA26" s="43"/>
      <c r="DB26" s="51"/>
      <c r="DC26" s="51"/>
      <c r="DD26" s="51"/>
    </row>
    <row r="27" spans="1:108" s="10" customFormat="1" ht="28.5" x14ac:dyDescent="0.25">
      <c r="A27" s="17">
        <v>19</v>
      </c>
      <c r="B27" s="88" t="s">
        <v>39</v>
      </c>
      <c r="C27" s="7" t="s">
        <v>66</v>
      </c>
      <c r="D27" s="28">
        <v>84764</v>
      </c>
      <c r="E27" s="28">
        <v>81829</v>
      </c>
      <c r="F27" s="28">
        <f>SUM(D27:E27)</f>
        <v>166593</v>
      </c>
      <c r="G27" s="28">
        <v>80937</v>
      </c>
      <c r="H27" s="28">
        <v>79951</v>
      </c>
      <c r="I27" s="28">
        <f>SUM(G27:H27)</f>
        <v>160888</v>
      </c>
      <c r="J27" s="28">
        <v>42892</v>
      </c>
      <c r="K27" s="28">
        <v>48099</v>
      </c>
      <c r="L27" s="28">
        <f>SUM(J27:K27)</f>
        <v>90991</v>
      </c>
      <c r="M27" s="47">
        <f t="shared" si="19"/>
        <v>52.994304211917907</v>
      </c>
      <c r="N27" s="47">
        <f t="shared" si="0"/>
        <v>60.160598366499485</v>
      </c>
      <c r="O27" s="47">
        <f t="shared" si="0"/>
        <v>56.55549201929292</v>
      </c>
      <c r="P27" s="28">
        <v>42892</v>
      </c>
      <c r="Q27" s="28">
        <v>48099</v>
      </c>
      <c r="R27" s="28">
        <f>SUM(P27:Q27)</f>
        <v>90991</v>
      </c>
      <c r="S27" s="28">
        <v>15529</v>
      </c>
      <c r="T27" s="28">
        <v>20892</v>
      </c>
      <c r="U27" s="28">
        <f>SUM(S27:T27)</f>
        <v>36421</v>
      </c>
      <c r="V27" s="47">
        <f t="shared" si="67"/>
        <v>36.204886692157046</v>
      </c>
      <c r="W27" s="47">
        <f t="shared" si="68"/>
        <v>43.435414457681034</v>
      </c>
      <c r="X27" s="47">
        <f t="shared" si="69"/>
        <v>40.027035640887561</v>
      </c>
      <c r="Y27" s="28">
        <v>74066</v>
      </c>
      <c r="Z27" s="28">
        <v>74925</v>
      </c>
      <c r="AA27" s="28">
        <f>SUM(Y27:Z27)</f>
        <v>148991</v>
      </c>
      <c r="AB27" s="28">
        <v>70615</v>
      </c>
      <c r="AC27" s="28">
        <v>73212</v>
      </c>
      <c r="AD27" s="28">
        <f>SUM(AB27:AC27)</f>
        <v>143827</v>
      </c>
      <c r="AE27" s="28">
        <v>37402</v>
      </c>
      <c r="AF27" s="28">
        <v>43935</v>
      </c>
      <c r="AG27" s="28">
        <f>SUM(AE27:AF27)</f>
        <v>81337</v>
      </c>
      <c r="AH27" s="47">
        <f t="shared" si="21"/>
        <v>52.966083693266306</v>
      </c>
      <c r="AI27" s="47">
        <f t="shared" si="3"/>
        <v>60.010653991148985</v>
      </c>
      <c r="AJ27" s="47">
        <f t="shared" si="4"/>
        <v>56.551968684600254</v>
      </c>
      <c r="AK27" s="28">
        <v>37402</v>
      </c>
      <c r="AL27" s="28">
        <v>43935</v>
      </c>
      <c r="AM27" s="28">
        <f>SUM(AK27:AL27)</f>
        <v>81337</v>
      </c>
      <c r="AN27" s="28">
        <v>12665</v>
      </c>
      <c r="AO27" s="28">
        <v>18298</v>
      </c>
      <c r="AP27" s="28">
        <f>SUM(AN27:AO27)</f>
        <v>30963</v>
      </c>
      <c r="AQ27" s="47">
        <f t="shared" si="76"/>
        <v>33.86182557082509</v>
      </c>
      <c r="AR27" s="47">
        <f t="shared" si="77"/>
        <v>41.647888926823718</v>
      </c>
      <c r="AS27" s="47">
        <f t="shared" si="78"/>
        <v>38.06754613521521</v>
      </c>
      <c r="AT27" s="40"/>
      <c r="AU27" s="40"/>
      <c r="AV27" s="40"/>
      <c r="AW27" s="40"/>
      <c r="AX27" s="40"/>
      <c r="AY27" s="40"/>
      <c r="AZ27" s="40"/>
      <c r="BA27" s="40"/>
      <c r="BB27" s="40"/>
      <c r="BC27" s="48"/>
      <c r="BD27" s="48"/>
      <c r="BE27" s="48"/>
      <c r="BF27" s="40"/>
      <c r="BG27" s="40"/>
      <c r="BH27" s="40"/>
      <c r="BI27" s="40"/>
      <c r="BJ27" s="40"/>
      <c r="BK27" s="40"/>
      <c r="BL27" s="48"/>
      <c r="BM27" s="48"/>
      <c r="BN27" s="48"/>
      <c r="BO27" s="28">
        <v>10698</v>
      </c>
      <c r="BP27" s="28">
        <v>6904</v>
      </c>
      <c r="BQ27" s="28">
        <f>SUM(BO27:BP27)</f>
        <v>17602</v>
      </c>
      <c r="BR27" s="28">
        <v>10322</v>
      </c>
      <c r="BS27" s="28">
        <v>6739</v>
      </c>
      <c r="BT27" s="28">
        <f>SUM(BR27:BS27)</f>
        <v>17061</v>
      </c>
      <c r="BU27" s="28">
        <v>5490</v>
      </c>
      <c r="BV27" s="28">
        <v>4164</v>
      </c>
      <c r="BW27" s="28">
        <f>SUM(BU27:BV27)</f>
        <v>9654</v>
      </c>
      <c r="BX27" s="47">
        <f t="shared" si="25"/>
        <v>53.187366789381905</v>
      </c>
      <c r="BY27" s="47">
        <f t="shared" si="11"/>
        <v>61.789583024187564</v>
      </c>
      <c r="BZ27" s="47">
        <f t="shared" si="12"/>
        <v>56.585194302795848</v>
      </c>
      <c r="CA27" s="28">
        <v>5490</v>
      </c>
      <c r="CB27" s="28">
        <v>4164</v>
      </c>
      <c r="CC27" s="28">
        <f>SUM(CA27:CB27)</f>
        <v>9654</v>
      </c>
      <c r="CD27" s="28">
        <v>2864</v>
      </c>
      <c r="CE27" s="28">
        <v>2594</v>
      </c>
      <c r="CF27" s="28">
        <f>SUM(CD27:CE27)</f>
        <v>5458</v>
      </c>
      <c r="CG27" s="47">
        <f t="shared" si="82"/>
        <v>52.167577413479052</v>
      </c>
      <c r="CH27" s="47">
        <f t="shared" si="83"/>
        <v>62.295869356388089</v>
      </c>
      <c r="CI27" s="47">
        <f t="shared" si="84"/>
        <v>56.536150818313658</v>
      </c>
      <c r="CJ27" s="40"/>
      <c r="CK27" s="40"/>
      <c r="CL27" s="40"/>
      <c r="CM27" s="40"/>
      <c r="CN27" s="40"/>
      <c r="CO27" s="40"/>
      <c r="CP27" s="40"/>
      <c r="CQ27" s="40"/>
      <c r="CR27" s="40"/>
      <c r="CS27" s="48"/>
      <c r="CT27" s="48"/>
      <c r="CU27" s="48"/>
      <c r="CV27" s="40"/>
      <c r="CW27" s="40"/>
      <c r="CX27" s="40"/>
      <c r="CY27" s="40"/>
      <c r="CZ27" s="40"/>
      <c r="DA27" s="40"/>
      <c r="DB27" s="48"/>
      <c r="DC27" s="48"/>
      <c r="DD27" s="48"/>
    </row>
    <row r="28" spans="1:108" s="9" customFormat="1" ht="42" customHeight="1" x14ac:dyDescent="0.25">
      <c r="A28" s="17">
        <v>20</v>
      </c>
      <c r="B28" s="89"/>
      <c r="C28" s="7" t="s">
        <v>14</v>
      </c>
      <c r="D28" s="28">
        <v>115</v>
      </c>
      <c r="E28" s="28">
        <v>112</v>
      </c>
      <c r="F28" s="28">
        <v>227</v>
      </c>
      <c r="G28" s="28">
        <v>111</v>
      </c>
      <c r="H28" s="28">
        <v>111</v>
      </c>
      <c r="I28" s="28">
        <v>222</v>
      </c>
      <c r="J28" s="28">
        <v>63</v>
      </c>
      <c r="K28" s="28">
        <v>51</v>
      </c>
      <c r="L28" s="28">
        <v>114</v>
      </c>
      <c r="M28" s="47">
        <f t="shared" si="19"/>
        <v>56.756756756756758</v>
      </c>
      <c r="N28" s="47">
        <f t="shared" si="0"/>
        <v>45.945945945945951</v>
      </c>
      <c r="O28" s="47">
        <f t="shared" si="0"/>
        <v>51.351351351351347</v>
      </c>
      <c r="P28" s="28">
        <v>63</v>
      </c>
      <c r="Q28" s="28">
        <v>51</v>
      </c>
      <c r="R28" s="28">
        <v>114</v>
      </c>
      <c r="S28" s="28">
        <v>43</v>
      </c>
      <c r="T28" s="28">
        <v>40</v>
      </c>
      <c r="U28" s="28">
        <v>83</v>
      </c>
      <c r="V28" s="47">
        <f t="shared" si="67"/>
        <v>68.253968253968253</v>
      </c>
      <c r="W28" s="47">
        <f t="shared" si="68"/>
        <v>78.431372549019613</v>
      </c>
      <c r="X28" s="47">
        <f t="shared" si="69"/>
        <v>72.807017543859658</v>
      </c>
      <c r="Y28" s="28">
        <v>12</v>
      </c>
      <c r="Z28" s="28">
        <v>12</v>
      </c>
      <c r="AA28" s="28">
        <v>24</v>
      </c>
      <c r="AB28" s="28">
        <v>12</v>
      </c>
      <c r="AC28" s="28">
        <v>12</v>
      </c>
      <c r="AD28" s="28">
        <v>24</v>
      </c>
      <c r="AE28" s="28">
        <v>1</v>
      </c>
      <c r="AF28" s="28">
        <v>2</v>
      </c>
      <c r="AG28" s="28">
        <v>3</v>
      </c>
      <c r="AH28" s="47">
        <f t="shared" si="21"/>
        <v>8.3333333333333321</v>
      </c>
      <c r="AI28" s="47">
        <f t="shared" si="3"/>
        <v>16.666666666666664</v>
      </c>
      <c r="AJ28" s="47">
        <f t="shared" si="4"/>
        <v>12.5</v>
      </c>
      <c r="AK28" s="28">
        <v>1</v>
      </c>
      <c r="AL28" s="28">
        <v>2</v>
      </c>
      <c r="AM28" s="28">
        <v>3</v>
      </c>
      <c r="AN28" s="28">
        <v>0</v>
      </c>
      <c r="AO28" s="28">
        <v>2</v>
      </c>
      <c r="AP28" s="28">
        <v>2</v>
      </c>
      <c r="AQ28" s="47">
        <f t="shared" si="76"/>
        <v>0</v>
      </c>
      <c r="AR28" s="47">
        <f t="shared" si="77"/>
        <v>100</v>
      </c>
      <c r="AS28" s="47">
        <f t="shared" si="78"/>
        <v>66.666666666666657</v>
      </c>
      <c r="AT28" s="40"/>
      <c r="AU28" s="40"/>
      <c r="AV28" s="40"/>
      <c r="AW28" s="40"/>
      <c r="AX28" s="40"/>
      <c r="AY28" s="40"/>
      <c r="AZ28" s="40"/>
      <c r="BA28" s="40"/>
      <c r="BB28" s="40"/>
      <c r="BC28" s="48"/>
      <c r="BD28" s="48"/>
      <c r="BE28" s="48"/>
      <c r="BF28" s="40"/>
      <c r="BG28" s="40"/>
      <c r="BH28" s="40"/>
      <c r="BI28" s="40"/>
      <c r="BJ28" s="40"/>
      <c r="BK28" s="40"/>
      <c r="BL28" s="48"/>
      <c r="BM28" s="48"/>
      <c r="BN28" s="48"/>
      <c r="BO28" s="28">
        <v>103</v>
      </c>
      <c r="BP28" s="28">
        <v>100</v>
      </c>
      <c r="BQ28" s="28">
        <v>203</v>
      </c>
      <c r="BR28" s="28">
        <v>99</v>
      </c>
      <c r="BS28" s="28">
        <v>99</v>
      </c>
      <c r="BT28" s="28">
        <v>198</v>
      </c>
      <c r="BU28" s="28">
        <v>62</v>
      </c>
      <c r="BV28" s="28">
        <v>49</v>
      </c>
      <c r="BW28" s="28">
        <v>111</v>
      </c>
      <c r="BX28" s="47">
        <f t="shared" si="25"/>
        <v>62.62626262626263</v>
      </c>
      <c r="BY28" s="47">
        <f t="shared" si="11"/>
        <v>49.494949494949495</v>
      </c>
      <c r="BZ28" s="47">
        <f t="shared" si="12"/>
        <v>56.060606060606055</v>
      </c>
      <c r="CA28" s="28">
        <v>62</v>
      </c>
      <c r="CB28" s="28">
        <v>49</v>
      </c>
      <c r="CC28" s="28">
        <v>111</v>
      </c>
      <c r="CD28" s="28">
        <v>43</v>
      </c>
      <c r="CE28" s="28">
        <v>38</v>
      </c>
      <c r="CF28" s="28">
        <v>81</v>
      </c>
      <c r="CG28" s="47">
        <f t="shared" si="82"/>
        <v>69.354838709677423</v>
      </c>
      <c r="CH28" s="47">
        <f t="shared" si="83"/>
        <v>77.551020408163268</v>
      </c>
      <c r="CI28" s="47">
        <f t="shared" si="84"/>
        <v>72.972972972972968</v>
      </c>
      <c r="CJ28" s="40"/>
      <c r="CK28" s="40"/>
      <c r="CL28" s="40"/>
      <c r="CM28" s="40"/>
      <c r="CN28" s="40"/>
      <c r="CO28" s="40"/>
      <c r="CP28" s="40"/>
      <c r="CQ28" s="40"/>
      <c r="CR28" s="40"/>
      <c r="CS28" s="48"/>
      <c r="CT28" s="48"/>
      <c r="CU28" s="48"/>
      <c r="CV28" s="40"/>
      <c r="CW28" s="40"/>
      <c r="CX28" s="40"/>
      <c r="CY28" s="40"/>
      <c r="CZ28" s="40"/>
      <c r="DA28" s="40"/>
      <c r="DB28" s="48"/>
      <c r="DC28" s="48"/>
      <c r="DD28" s="48"/>
    </row>
    <row r="29" spans="1:108" ht="42.75" x14ac:dyDescent="0.25">
      <c r="A29" s="17">
        <v>21</v>
      </c>
      <c r="B29" s="17" t="s">
        <v>38</v>
      </c>
      <c r="C29" s="7" t="s">
        <v>18</v>
      </c>
      <c r="D29" s="28">
        <f t="shared" ref="D29:L29" si="85">(Y29+AT29+BO29+CJ29)</f>
        <v>75876</v>
      </c>
      <c r="E29" s="28">
        <f t="shared" si="85"/>
        <v>67236</v>
      </c>
      <c r="F29" s="28">
        <f t="shared" si="85"/>
        <v>143112</v>
      </c>
      <c r="G29" s="28">
        <f t="shared" si="85"/>
        <v>73318</v>
      </c>
      <c r="H29" s="28">
        <f t="shared" si="85"/>
        <v>65628</v>
      </c>
      <c r="I29" s="28">
        <f t="shared" si="85"/>
        <v>138946</v>
      </c>
      <c r="J29" s="28">
        <f t="shared" si="85"/>
        <v>62083</v>
      </c>
      <c r="K29" s="28">
        <f t="shared" si="85"/>
        <v>59600</v>
      </c>
      <c r="L29" s="28">
        <f t="shared" si="85"/>
        <v>121683</v>
      </c>
      <c r="M29" s="47">
        <f t="shared" si="19"/>
        <v>84.676341416841709</v>
      </c>
      <c r="N29" s="47">
        <f t="shared" si="0"/>
        <v>90.814896080941068</v>
      </c>
      <c r="O29" s="47">
        <f t="shared" si="0"/>
        <v>87.575748852072039</v>
      </c>
      <c r="P29" s="28">
        <f t="shared" ref="P29:U29" si="86">(AK29+BF29+CA29+CV29)</f>
        <v>62083</v>
      </c>
      <c r="Q29" s="28">
        <f t="shared" si="86"/>
        <v>59600</v>
      </c>
      <c r="R29" s="28">
        <f t="shared" si="86"/>
        <v>121683</v>
      </c>
      <c r="S29" s="28">
        <f t="shared" si="86"/>
        <v>31912</v>
      </c>
      <c r="T29" s="28">
        <f t="shared" si="86"/>
        <v>36904</v>
      </c>
      <c r="U29" s="28">
        <f t="shared" si="86"/>
        <v>68816</v>
      </c>
      <c r="V29" s="47">
        <f t="shared" si="67"/>
        <v>51.402155179356669</v>
      </c>
      <c r="W29" s="47">
        <f t="shared" si="68"/>
        <v>61.919463087248324</v>
      </c>
      <c r="X29" s="47">
        <f t="shared" si="69"/>
        <v>56.553503776205382</v>
      </c>
      <c r="Y29" s="28">
        <v>12435</v>
      </c>
      <c r="Z29" s="28">
        <v>13439</v>
      </c>
      <c r="AA29" s="28">
        <f>(Y29+Z29)</f>
        <v>25874</v>
      </c>
      <c r="AB29" s="28">
        <v>12022</v>
      </c>
      <c r="AC29" s="28">
        <v>13199</v>
      </c>
      <c r="AD29" s="28">
        <f>(AB29+AC29)</f>
        <v>25221</v>
      </c>
      <c r="AE29" s="28">
        <v>10621</v>
      </c>
      <c r="AF29" s="28">
        <v>12262</v>
      </c>
      <c r="AG29" s="28">
        <f>(AE29+AF29)</f>
        <v>22883</v>
      </c>
      <c r="AH29" s="47">
        <f t="shared" si="21"/>
        <v>88.34636499750458</v>
      </c>
      <c r="AI29" s="47">
        <f t="shared" si="3"/>
        <v>92.900977346768698</v>
      </c>
      <c r="AJ29" s="47">
        <f t="shared" si="4"/>
        <v>90.729947266167088</v>
      </c>
      <c r="AK29" s="28">
        <v>10621</v>
      </c>
      <c r="AL29" s="28">
        <v>12262</v>
      </c>
      <c r="AM29" s="28">
        <f>(AK29+AL29)</f>
        <v>22883</v>
      </c>
      <c r="AN29" s="28">
        <v>5479</v>
      </c>
      <c r="AO29" s="28">
        <v>7578</v>
      </c>
      <c r="AP29" s="28">
        <f>(AN29+AO29)</f>
        <v>13057</v>
      </c>
      <c r="AQ29" s="47">
        <f t="shared" si="76"/>
        <v>51.586479615855382</v>
      </c>
      <c r="AR29" s="47">
        <f t="shared" si="77"/>
        <v>61.80068504322297</v>
      </c>
      <c r="AS29" s="47">
        <f t="shared" si="78"/>
        <v>57.059826071756326</v>
      </c>
      <c r="AT29" s="28">
        <v>52110</v>
      </c>
      <c r="AU29" s="28">
        <v>43919</v>
      </c>
      <c r="AV29" s="28">
        <f>(AT29+AU29)</f>
        <v>96029</v>
      </c>
      <c r="AW29" s="28">
        <v>50283</v>
      </c>
      <c r="AX29" s="28">
        <v>42782</v>
      </c>
      <c r="AY29" s="28">
        <f>(AW29+AX29)</f>
        <v>93065</v>
      </c>
      <c r="AZ29" s="28">
        <v>41910</v>
      </c>
      <c r="BA29" s="28">
        <v>38505</v>
      </c>
      <c r="BB29" s="28">
        <f>(AZ29+BA29)</f>
        <v>80415</v>
      </c>
      <c r="BC29" s="47">
        <f t="shared" si="23"/>
        <v>83.348248911162813</v>
      </c>
      <c r="BD29" s="47">
        <f t="shared" si="7"/>
        <v>90.002804917956141</v>
      </c>
      <c r="BE29" s="47">
        <f t="shared" si="8"/>
        <v>86.407349701821317</v>
      </c>
      <c r="BF29" s="28">
        <v>41910</v>
      </c>
      <c r="BG29" s="28">
        <v>38505</v>
      </c>
      <c r="BH29" s="28">
        <f>(BF29+BG29)</f>
        <v>80415</v>
      </c>
      <c r="BI29" s="28">
        <v>21501</v>
      </c>
      <c r="BJ29" s="28">
        <v>24277</v>
      </c>
      <c r="BK29" s="28">
        <f>(BI29+BJ29)</f>
        <v>45778</v>
      </c>
      <c r="BL29" s="47">
        <f t="shared" ref="BL29:BL30" si="87">+BI29/BF29*100</f>
        <v>51.302791696492491</v>
      </c>
      <c r="BM29" s="47">
        <f t="shared" ref="BM29:BM30" si="88">+BJ29/BG29*100</f>
        <v>63.048954681210233</v>
      </c>
      <c r="BN29" s="47">
        <f t="shared" ref="BN29:BN30" si="89">+BK29/BH29*100</f>
        <v>56.927190200833181</v>
      </c>
      <c r="BO29" s="28">
        <v>11323</v>
      </c>
      <c r="BP29" s="28">
        <v>9866</v>
      </c>
      <c r="BQ29" s="28">
        <f>(BO29+BP29)</f>
        <v>21189</v>
      </c>
      <c r="BR29" s="28">
        <v>11005</v>
      </c>
      <c r="BS29" s="28">
        <v>9635</v>
      </c>
      <c r="BT29" s="28">
        <f>(BR29+BS29)</f>
        <v>20640</v>
      </c>
      <c r="BU29" s="28">
        <v>9544</v>
      </c>
      <c r="BV29" s="28">
        <v>8821</v>
      </c>
      <c r="BW29" s="28">
        <f>(BU29+BV29)</f>
        <v>18365</v>
      </c>
      <c r="BX29" s="47">
        <f t="shared" si="25"/>
        <v>86.724216265333936</v>
      </c>
      <c r="BY29" s="47">
        <f t="shared" si="11"/>
        <v>91.551634665282819</v>
      </c>
      <c r="BZ29" s="47">
        <f t="shared" si="12"/>
        <v>88.977713178294564</v>
      </c>
      <c r="CA29" s="28">
        <v>9544</v>
      </c>
      <c r="CB29" s="28">
        <v>8821</v>
      </c>
      <c r="CC29" s="28">
        <f>(CA29+CB29)</f>
        <v>18365</v>
      </c>
      <c r="CD29" s="28">
        <v>4924</v>
      </c>
      <c r="CE29" s="28">
        <v>5039</v>
      </c>
      <c r="CF29" s="28">
        <f>(CD29+CE29)</f>
        <v>9963</v>
      </c>
      <c r="CG29" s="47">
        <f t="shared" si="82"/>
        <v>51.592623637887684</v>
      </c>
      <c r="CH29" s="47">
        <f t="shared" si="83"/>
        <v>57.12504251218683</v>
      </c>
      <c r="CI29" s="47">
        <f t="shared" si="84"/>
        <v>54.249931935747341</v>
      </c>
      <c r="CJ29" s="28">
        <v>8</v>
      </c>
      <c r="CK29" s="28">
        <v>12</v>
      </c>
      <c r="CL29" s="28">
        <f>(CJ29+CK29)</f>
        <v>20</v>
      </c>
      <c r="CM29" s="28">
        <v>8</v>
      </c>
      <c r="CN29" s="28">
        <v>12</v>
      </c>
      <c r="CO29" s="28">
        <f>(CM29+CN29)</f>
        <v>20</v>
      </c>
      <c r="CP29" s="28">
        <v>8</v>
      </c>
      <c r="CQ29" s="28">
        <v>12</v>
      </c>
      <c r="CR29" s="28">
        <f>(CP29+CQ29)</f>
        <v>20</v>
      </c>
      <c r="CS29" s="47">
        <f t="shared" si="63"/>
        <v>100</v>
      </c>
      <c r="CT29" s="47">
        <f t="shared" si="15"/>
        <v>100</v>
      </c>
      <c r="CU29" s="47">
        <f t="shared" si="16"/>
        <v>100</v>
      </c>
      <c r="CV29" s="28">
        <v>8</v>
      </c>
      <c r="CW29" s="28">
        <v>12</v>
      </c>
      <c r="CX29" s="28">
        <f>(CV29+CW29)</f>
        <v>20</v>
      </c>
      <c r="CY29" s="28">
        <v>8</v>
      </c>
      <c r="CZ29" s="28">
        <v>10</v>
      </c>
      <c r="DA29" s="28">
        <f>(CY29+CZ29)</f>
        <v>18</v>
      </c>
      <c r="DB29" s="47">
        <f t="shared" ref="DB29" si="90">+CY29/CV29*100</f>
        <v>100</v>
      </c>
      <c r="DC29" s="47">
        <f t="shared" ref="DC29" si="91">+CZ29/CW29*100</f>
        <v>83.333333333333343</v>
      </c>
      <c r="DD29" s="47">
        <f t="shared" ref="DD29" si="92">+DA29/CX29*100</f>
        <v>90</v>
      </c>
    </row>
    <row r="30" spans="1:108" ht="28.5" x14ac:dyDescent="0.25">
      <c r="A30" s="17">
        <v>22</v>
      </c>
      <c r="B30" s="17" t="s">
        <v>40</v>
      </c>
      <c r="C30" s="22" t="s">
        <v>74</v>
      </c>
      <c r="D30" s="28">
        <v>6721</v>
      </c>
      <c r="E30" s="28">
        <v>7315</v>
      </c>
      <c r="F30" s="28">
        <v>14036</v>
      </c>
      <c r="G30" s="28">
        <v>6665</v>
      </c>
      <c r="H30" s="28">
        <v>7272</v>
      </c>
      <c r="I30" s="28">
        <v>13937</v>
      </c>
      <c r="J30" s="28">
        <v>5393</v>
      </c>
      <c r="K30" s="28">
        <v>5747</v>
      </c>
      <c r="L30" s="28">
        <v>11140</v>
      </c>
      <c r="M30" s="47">
        <f t="shared" si="19"/>
        <v>80.9152288072018</v>
      </c>
      <c r="N30" s="47">
        <f t="shared" si="0"/>
        <v>79.029152915291533</v>
      </c>
      <c r="O30" s="47">
        <f t="shared" si="0"/>
        <v>79.931118605151752</v>
      </c>
      <c r="P30" s="28">
        <v>5393</v>
      </c>
      <c r="Q30" s="28">
        <v>5747</v>
      </c>
      <c r="R30" s="28">
        <v>11140</v>
      </c>
      <c r="S30" s="28">
        <v>2978</v>
      </c>
      <c r="T30" s="28">
        <v>3497</v>
      </c>
      <c r="U30" s="28">
        <v>6475</v>
      </c>
      <c r="V30" s="47">
        <f t="shared" si="67"/>
        <v>55.219729278694608</v>
      </c>
      <c r="W30" s="47">
        <f t="shared" si="68"/>
        <v>60.849138681050988</v>
      </c>
      <c r="X30" s="47">
        <f t="shared" si="69"/>
        <v>58.123877917414724</v>
      </c>
      <c r="Y30" s="28">
        <v>1696</v>
      </c>
      <c r="Z30" s="28">
        <v>1759</v>
      </c>
      <c r="AA30" s="28">
        <v>3455</v>
      </c>
      <c r="AB30" s="28">
        <v>1665</v>
      </c>
      <c r="AC30" s="28">
        <v>1730</v>
      </c>
      <c r="AD30" s="28">
        <v>3395</v>
      </c>
      <c r="AE30" s="28">
        <v>1190</v>
      </c>
      <c r="AF30" s="28">
        <v>1152</v>
      </c>
      <c r="AG30" s="28">
        <v>2342</v>
      </c>
      <c r="AH30" s="47">
        <f t="shared" si="21"/>
        <v>71.471471471471475</v>
      </c>
      <c r="AI30" s="47">
        <f t="shared" si="3"/>
        <v>66.589595375722539</v>
      </c>
      <c r="AJ30" s="47">
        <f t="shared" si="4"/>
        <v>68.983799705449186</v>
      </c>
      <c r="AK30" s="28">
        <v>1190</v>
      </c>
      <c r="AL30" s="28">
        <v>1152</v>
      </c>
      <c r="AM30" s="28">
        <v>2342</v>
      </c>
      <c r="AN30" s="28">
        <v>617</v>
      </c>
      <c r="AO30" s="28">
        <v>620</v>
      </c>
      <c r="AP30" s="28">
        <v>1237</v>
      </c>
      <c r="AQ30" s="47">
        <f t="shared" si="76"/>
        <v>51.848739495798327</v>
      </c>
      <c r="AR30" s="47">
        <f t="shared" si="77"/>
        <v>53.819444444444443</v>
      </c>
      <c r="AS30" s="47">
        <f t="shared" si="78"/>
        <v>52.818104184457724</v>
      </c>
      <c r="AT30" s="28">
        <v>227</v>
      </c>
      <c r="AU30" s="28">
        <v>202</v>
      </c>
      <c r="AV30" s="28">
        <v>429</v>
      </c>
      <c r="AW30" s="28">
        <v>223</v>
      </c>
      <c r="AX30" s="28">
        <v>201</v>
      </c>
      <c r="AY30" s="28">
        <v>424</v>
      </c>
      <c r="AZ30" s="28">
        <v>195</v>
      </c>
      <c r="BA30" s="28">
        <v>182</v>
      </c>
      <c r="BB30" s="28">
        <v>377</v>
      </c>
      <c r="BC30" s="47">
        <f t="shared" si="23"/>
        <v>87.443946188340803</v>
      </c>
      <c r="BD30" s="47">
        <f t="shared" si="7"/>
        <v>90.547263681592042</v>
      </c>
      <c r="BE30" s="47">
        <f t="shared" si="8"/>
        <v>88.915094339622641</v>
      </c>
      <c r="BF30" s="28">
        <v>195</v>
      </c>
      <c r="BG30" s="28">
        <v>182</v>
      </c>
      <c r="BH30" s="28">
        <v>377</v>
      </c>
      <c r="BI30" s="28">
        <v>119</v>
      </c>
      <c r="BJ30" s="28">
        <v>129</v>
      </c>
      <c r="BK30" s="28">
        <v>248</v>
      </c>
      <c r="BL30" s="47">
        <f t="shared" si="87"/>
        <v>61.025641025641029</v>
      </c>
      <c r="BM30" s="47">
        <f t="shared" si="88"/>
        <v>70.879120879120876</v>
      </c>
      <c r="BN30" s="47">
        <f t="shared" si="89"/>
        <v>65.782493368700273</v>
      </c>
      <c r="BO30" s="28">
        <v>4798</v>
      </c>
      <c r="BP30" s="28">
        <v>5354</v>
      </c>
      <c r="BQ30" s="28">
        <v>10152</v>
      </c>
      <c r="BR30" s="28">
        <v>4777</v>
      </c>
      <c r="BS30" s="28">
        <v>5341</v>
      </c>
      <c r="BT30" s="28">
        <v>10118</v>
      </c>
      <c r="BU30" s="28">
        <v>4008</v>
      </c>
      <c r="BV30" s="28">
        <v>4413</v>
      </c>
      <c r="BW30" s="28">
        <v>8421</v>
      </c>
      <c r="BX30" s="47">
        <f t="shared" si="25"/>
        <v>83.90203056311492</v>
      </c>
      <c r="BY30" s="47">
        <f t="shared" si="11"/>
        <v>82.624976596143043</v>
      </c>
      <c r="BZ30" s="47">
        <f t="shared" si="12"/>
        <v>83.227910654279498</v>
      </c>
      <c r="CA30" s="28">
        <v>4008</v>
      </c>
      <c r="CB30" s="28">
        <v>4413</v>
      </c>
      <c r="CC30" s="28">
        <v>8421</v>
      </c>
      <c r="CD30" s="20">
        <v>2242</v>
      </c>
      <c r="CE30" s="19">
        <v>2748</v>
      </c>
      <c r="CF30" s="19">
        <v>4990</v>
      </c>
      <c r="CG30" s="47">
        <f t="shared" si="82"/>
        <v>55.938123752495002</v>
      </c>
      <c r="CH30" s="47">
        <f t="shared" si="83"/>
        <v>62.270564242012242</v>
      </c>
      <c r="CI30" s="47">
        <f t="shared" si="84"/>
        <v>59.25662035387721</v>
      </c>
      <c r="CJ30" s="44"/>
      <c r="CK30" s="44"/>
      <c r="CL30" s="44"/>
      <c r="CM30" s="42"/>
      <c r="CN30" s="42"/>
      <c r="CO30" s="43"/>
      <c r="CP30" s="42"/>
      <c r="CQ30" s="42"/>
      <c r="CR30" s="43"/>
      <c r="CS30" s="51"/>
      <c r="CT30" s="51"/>
      <c r="CU30" s="51"/>
      <c r="CV30" s="42"/>
      <c r="CW30" s="42"/>
      <c r="CX30" s="43"/>
      <c r="CY30" s="43"/>
      <c r="CZ30" s="43"/>
      <c r="DA30" s="43"/>
      <c r="DB30" s="51"/>
      <c r="DC30" s="51"/>
      <c r="DD30" s="51"/>
    </row>
    <row r="31" spans="1:108" ht="28.5" x14ac:dyDescent="0.25">
      <c r="A31" s="17">
        <v>23</v>
      </c>
      <c r="B31" s="17" t="s">
        <v>41</v>
      </c>
      <c r="C31" s="7" t="s">
        <v>8</v>
      </c>
      <c r="D31" s="28">
        <v>20780</v>
      </c>
      <c r="E31" s="28">
        <v>28437</v>
      </c>
      <c r="F31" s="28">
        <f>SUM(D31:E31)</f>
        <v>49217</v>
      </c>
      <c r="G31" s="28">
        <v>20110</v>
      </c>
      <c r="H31" s="28">
        <v>27742</v>
      </c>
      <c r="I31" s="28">
        <f>SUM(G31:H31)</f>
        <v>47852</v>
      </c>
      <c r="J31" s="28">
        <v>9925</v>
      </c>
      <c r="K31" s="28">
        <v>14322</v>
      </c>
      <c r="L31" s="28">
        <f>SUM(J31:K31)</f>
        <v>24247</v>
      </c>
      <c r="M31" s="47">
        <f t="shared" si="19"/>
        <v>49.353555445052208</v>
      </c>
      <c r="N31" s="47">
        <f t="shared" si="0"/>
        <v>51.625693893735139</v>
      </c>
      <c r="O31" s="47">
        <f t="shared" si="0"/>
        <v>50.670818356599511</v>
      </c>
      <c r="P31" s="28">
        <v>9925</v>
      </c>
      <c r="Q31" s="28">
        <v>14322</v>
      </c>
      <c r="R31" s="28">
        <f>SUM(P31:Q31)</f>
        <v>24247</v>
      </c>
      <c r="S31" s="28">
        <v>1639</v>
      </c>
      <c r="T31" s="28">
        <v>2645</v>
      </c>
      <c r="U31" s="28">
        <f>SUM(S31:T31)</f>
        <v>4284</v>
      </c>
      <c r="V31" s="47">
        <f t="shared" si="67"/>
        <v>16.513853904282115</v>
      </c>
      <c r="W31" s="47">
        <f t="shared" si="68"/>
        <v>18.468091048736209</v>
      </c>
      <c r="X31" s="47">
        <f t="shared" si="69"/>
        <v>17.668165133830989</v>
      </c>
      <c r="Y31" s="40"/>
      <c r="Z31" s="40"/>
      <c r="AA31" s="40"/>
      <c r="AB31" s="40"/>
      <c r="AC31" s="40"/>
      <c r="AD31" s="40"/>
      <c r="AE31" s="40"/>
      <c r="AF31" s="40"/>
      <c r="AG31" s="40"/>
      <c r="AH31" s="48"/>
      <c r="AI31" s="48"/>
      <c r="AJ31" s="48"/>
      <c r="AK31" s="40"/>
      <c r="AL31" s="40"/>
      <c r="AM31" s="40"/>
      <c r="AN31" s="40"/>
      <c r="AO31" s="40"/>
      <c r="AP31" s="40"/>
      <c r="AQ31" s="48"/>
      <c r="AR31" s="48"/>
      <c r="AS31" s="48"/>
      <c r="AT31" s="40"/>
      <c r="AU31" s="40"/>
      <c r="AV31" s="40"/>
      <c r="AW31" s="40"/>
      <c r="AX31" s="40"/>
      <c r="AY31" s="40"/>
      <c r="AZ31" s="40"/>
      <c r="BA31" s="40"/>
      <c r="BB31" s="40"/>
      <c r="BC31" s="48"/>
      <c r="BD31" s="48"/>
      <c r="BE31" s="48"/>
      <c r="BF31" s="40"/>
      <c r="BG31" s="40"/>
      <c r="BH31" s="40"/>
      <c r="BI31" s="40"/>
      <c r="BJ31" s="40"/>
      <c r="BK31" s="40"/>
      <c r="BL31" s="48"/>
      <c r="BM31" s="48"/>
      <c r="BN31" s="48"/>
      <c r="BO31" s="40"/>
      <c r="BP31" s="40"/>
      <c r="BQ31" s="40"/>
      <c r="BR31" s="40"/>
      <c r="BS31" s="40"/>
      <c r="BT31" s="40"/>
      <c r="BU31" s="40"/>
      <c r="BV31" s="40"/>
      <c r="BW31" s="40"/>
      <c r="BX31" s="48"/>
      <c r="BY31" s="48"/>
      <c r="BZ31" s="48"/>
      <c r="CA31" s="40"/>
      <c r="CB31" s="40"/>
      <c r="CC31" s="40"/>
      <c r="CD31" s="40"/>
      <c r="CE31" s="40"/>
      <c r="CF31" s="40"/>
      <c r="CG31" s="48"/>
      <c r="CH31" s="48"/>
      <c r="CI31" s="48"/>
      <c r="CJ31" s="40"/>
      <c r="CK31" s="40"/>
      <c r="CL31" s="40"/>
      <c r="CM31" s="40"/>
      <c r="CN31" s="40"/>
      <c r="CO31" s="40"/>
      <c r="CP31" s="40"/>
      <c r="CQ31" s="40"/>
      <c r="CR31" s="40"/>
      <c r="CS31" s="48"/>
      <c r="CT31" s="48"/>
      <c r="CU31" s="48"/>
      <c r="CV31" s="40"/>
      <c r="CW31" s="40"/>
      <c r="CX31" s="40"/>
      <c r="CY31" s="40"/>
      <c r="CZ31" s="40"/>
      <c r="DA31" s="40"/>
      <c r="DB31" s="48"/>
      <c r="DC31" s="48"/>
      <c r="DD31" s="48"/>
    </row>
    <row r="32" spans="1:108" ht="28.5" x14ac:dyDescent="0.25">
      <c r="A32" s="17">
        <v>24</v>
      </c>
      <c r="B32" s="17" t="s">
        <v>42</v>
      </c>
      <c r="C32" s="7" t="s">
        <v>9</v>
      </c>
      <c r="D32" s="28">
        <v>8653</v>
      </c>
      <c r="E32" s="28">
        <v>9829</v>
      </c>
      <c r="F32" s="28">
        <v>18482</v>
      </c>
      <c r="G32" s="28">
        <v>8343</v>
      </c>
      <c r="H32" s="28">
        <v>9537</v>
      </c>
      <c r="I32" s="28">
        <v>17880</v>
      </c>
      <c r="J32" s="28">
        <v>5998</v>
      </c>
      <c r="K32" s="28">
        <v>6713</v>
      </c>
      <c r="L32" s="28">
        <v>12711</v>
      </c>
      <c r="M32" s="47">
        <f t="shared" si="19"/>
        <v>71.892604578688719</v>
      </c>
      <c r="N32" s="47">
        <f t="shared" si="0"/>
        <v>70.389011219461054</v>
      </c>
      <c r="O32" s="47">
        <f t="shared" si="0"/>
        <v>71.090604026845639</v>
      </c>
      <c r="P32" s="28">
        <v>5998</v>
      </c>
      <c r="Q32" s="28">
        <v>6713</v>
      </c>
      <c r="R32" s="28">
        <v>12711</v>
      </c>
      <c r="S32" s="28">
        <v>2069</v>
      </c>
      <c r="T32" s="28">
        <v>2638</v>
      </c>
      <c r="U32" s="28">
        <v>4707</v>
      </c>
      <c r="V32" s="47">
        <f t="shared" si="67"/>
        <v>34.494831610536849</v>
      </c>
      <c r="W32" s="47">
        <f t="shared" si="68"/>
        <v>39.296886637866827</v>
      </c>
      <c r="X32" s="47">
        <f t="shared" si="69"/>
        <v>37.030918102430967</v>
      </c>
      <c r="Y32" s="28">
        <v>3150</v>
      </c>
      <c r="Z32" s="28">
        <v>3698</v>
      </c>
      <c r="AA32" s="28">
        <v>6848</v>
      </c>
      <c r="AB32" s="28">
        <v>2995</v>
      </c>
      <c r="AC32" s="28">
        <v>3553</v>
      </c>
      <c r="AD32" s="28">
        <v>6548</v>
      </c>
      <c r="AE32" s="28">
        <v>1756</v>
      </c>
      <c r="AF32" s="28">
        <v>2028</v>
      </c>
      <c r="AG32" s="28">
        <v>3784</v>
      </c>
      <c r="AH32" s="47">
        <f t="shared" si="21"/>
        <v>58.631051752921536</v>
      </c>
      <c r="AI32" s="47">
        <f t="shared" si="3"/>
        <v>57.078525189980297</v>
      </c>
      <c r="AJ32" s="47">
        <f t="shared" si="4"/>
        <v>57.788637751985341</v>
      </c>
      <c r="AK32" s="28">
        <v>1756</v>
      </c>
      <c r="AL32" s="28">
        <v>2028</v>
      </c>
      <c r="AM32" s="28">
        <v>3784</v>
      </c>
      <c r="AN32" s="28">
        <v>292</v>
      </c>
      <c r="AO32" s="28">
        <v>480</v>
      </c>
      <c r="AP32" s="28">
        <v>772</v>
      </c>
      <c r="AQ32" s="47">
        <f t="shared" ref="AQ32:AQ33" si="93">+AN32/AK32*100</f>
        <v>16.62870159453303</v>
      </c>
      <c r="AR32" s="47">
        <f t="shared" ref="AR32:AR33" si="94">+AO32/AL32*100</f>
        <v>23.668639053254438</v>
      </c>
      <c r="AS32" s="47">
        <f t="shared" ref="AS32:AS33" si="95">+AP32/AM32*100</f>
        <v>20.401691331923892</v>
      </c>
      <c r="AT32" s="28">
        <v>1217</v>
      </c>
      <c r="AU32" s="28">
        <v>1554</v>
      </c>
      <c r="AV32" s="28">
        <v>2771</v>
      </c>
      <c r="AW32" s="28">
        <v>1154</v>
      </c>
      <c r="AX32" s="28">
        <v>1500</v>
      </c>
      <c r="AY32" s="28">
        <v>2654</v>
      </c>
      <c r="AZ32" s="28">
        <v>830</v>
      </c>
      <c r="BA32" s="28">
        <v>1010</v>
      </c>
      <c r="BB32" s="28">
        <v>1840</v>
      </c>
      <c r="BC32" s="47">
        <f t="shared" si="23"/>
        <v>71.92374350086655</v>
      </c>
      <c r="BD32" s="47">
        <f t="shared" si="7"/>
        <v>67.333333333333329</v>
      </c>
      <c r="BE32" s="47">
        <f t="shared" si="8"/>
        <v>69.3293142426526</v>
      </c>
      <c r="BF32" s="28">
        <v>830</v>
      </c>
      <c r="BG32" s="28">
        <v>1010</v>
      </c>
      <c r="BH32" s="28">
        <v>1840</v>
      </c>
      <c r="BI32" s="28">
        <v>142</v>
      </c>
      <c r="BJ32" s="28">
        <v>252</v>
      </c>
      <c r="BK32" s="28">
        <v>394</v>
      </c>
      <c r="BL32" s="47">
        <f t="shared" ref="BL32" si="96">+BI32/BF32*100</f>
        <v>17.108433734939759</v>
      </c>
      <c r="BM32" s="47">
        <f t="shared" ref="BM32" si="97">+BJ32/BG32*100</f>
        <v>24.950495049504951</v>
      </c>
      <c r="BN32" s="47">
        <f t="shared" ref="BN32" si="98">+BK32/BH32*100</f>
        <v>21.413043478260871</v>
      </c>
      <c r="BO32" s="28">
        <v>3262</v>
      </c>
      <c r="BP32" s="28">
        <v>3323</v>
      </c>
      <c r="BQ32" s="28">
        <v>6585</v>
      </c>
      <c r="BR32" s="28">
        <v>3194</v>
      </c>
      <c r="BS32" s="28">
        <v>3272</v>
      </c>
      <c r="BT32" s="28">
        <v>6466</v>
      </c>
      <c r="BU32" s="28">
        <v>2660</v>
      </c>
      <c r="BV32" s="28">
        <v>2737</v>
      </c>
      <c r="BW32" s="28">
        <v>5397</v>
      </c>
      <c r="BX32" s="47">
        <f t="shared" si="25"/>
        <v>83.281152160300564</v>
      </c>
      <c r="BY32" s="47">
        <f t="shared" si="11"/>
        <v>83.649144254278724</v>
      </c>
      <c r="BZ32" s="47">
        <f t="shared" si="12"/>
        <v>83.467367769873178</v>
      </c>
      <c r="CA32" s="28">
        <v>2660</v>
      </c>
      <c r="CB32" s="28">
        <v>2737</v>
      </c>
      <c r="CC32" s="28">
        <v>5397</v>
      </c>
      <c r="CD32" s="28">
        <v>1308</v>
      </c>
      <c r="CE32" s="28">
        <v>1430</v>
      </c>
      <c r="CF32" s="28">
        <v>2738</v>
      </c>
      <c r="CG32" s="47">
        <f t="shared" ref="CG32:CG39" si="99">+CD32/CA32*100</f>
        <v>49.172932330827066</v>
      </c>
      <c r="CH32" s="47">
        <f t="shared" ref="CH32:CH39" si="100">+CE32/CB32*100</f>
        <v>52.24698575082207</v>
      </c>
      <c r="CI32" s="47">
        <f t="shared" ref="CI32:CI39" si="101">+CF32/CC32*100</f>
        <v>50.731888085973686</v>
      </c>
      <c r="CJ32" s="28">
        <v>1024</v>
      </c>
      <c r="CK32" s="28">
        <v>1254</v>
      </c>
      <c r="CL32" s="28">
        <v>2278</v>
      </c>
      <c r="CM32" s="28">
        <v>1000</v>
      </c>
      <c r="CN32" s="28">
        <v>1212</v>
      </c>
      <c r="CO32" s="28">
        <v>2212</v>
      </c>
      <c r="CP32" s="28">
        <v>752</v>
      </c>
      <c r="CQ32" s="28">
        <v>938</v>
      </c>
      <c r="CR32" s="28">
        <v>1690</v>
      </c>
      <c r="CS32" s="47">
        <f t="shared" si="63"/>
        <v>75.2</v>
      </c>
      <c r="CT32" s="47">
        <f t="shared" si="15"/>
        <v>77.39273927392739</v>
      </c>
      <c r="CU32" s="47">
        <f t="shared" si="16"/>
        <v>76.40144665461122</v>
      </c>
      <c r="CV32" s="28">
        <v>752</v>
      </c>
      <c r="CW32" s="28">
        <v>938</v>
      </c>
      <c r="CX32" s="28">
        <v>1690</v>
      </c>
      <c r="CY32" s="28">
        <v>327</v>
      </c>
      <c r="CZ32" s="28">
        <v>476</v>
      </c>
      <c r="DA32" s="28">
        <v>803</v>
      </c>
      <c r="DB32" s="47">
        <f t="shared" ref="DB32" si="102">+CY32/CV32*100</f>
        <v>43.484042553191486</v>
      </c>
      <c r="DC32" s="47">
        <f t="shared" ref="DC32" si="103">+CZ32/CW32*100</f>
        <v>50.746268656716417</v>
      </c>
      <c r="DD32" s="47">
        <f t="shared" ref="DD32" si="104">+DA32/CX32*100</f>
        <v>47.514792899408285</v>
      </c>
    </row>
    <row r="33" spans="1:108" ht="28.5" x14ac:dyDescent="0.25">
      <c r="A33" s="17">
        <v>25</v>
      </c>
      <c r="B33" s="17" t="s">
        <v>43</v>
      </c>
      <c r="C33" s="22" t="s">
        <v>10</v>
      </c>
      <c r="D33" s="26">
        <v>10482</v>
      </c>
      <c r="E33" s="26">
        <v>12251</v>
      </c>
      <c r="F33" s="26">
        <v>22733</v>
      </c>
      <c r="G33" s="26">
        <v>10041</v>
      </c>
      <c r="H33" s="26">
        <v>11925</v>
      </c>
      <c r="I33" s="26">
        <v>21966</v>
      </c>
      <c r="J33" s="26">
        <v>6924</v>
      </c>
      <c r="K33" s="26">
        <v>8423</v>
      </c>
      <c r="L33" s="26">
        <v>15347</v>
      </c>
      <c r="M33" s="50">
        <f t="shared" si="19"/>
        <v>68.957275171795644</v>
      </c>
      <c r="N33" s="50">
        <f t="shared" si="0"/>
        <v>70.633123689727455</v>
      </c>
      <c r="O33" s="50">
        <f t="shared" si="0"/>
        <v>69.867067285805334</v>
      </c>
      <c r="P33" s="26">
        <v>6924</v>
      </c>
      <c r="Q33" s="26">
        <v>8423</v>
      </c>
      <c r="R33" s="26">
        <v>15347</v>
      </c>
      <c r="S33" s="26">
        <v>3734</v>
      </c>
      <c r="T33" s="26">
        <v>5023</v>
      </c>
      <c r="U33" s="26">
        <v>8757</v>
      </c>
      <c r="V33" s="50">
        <f t="shared" si="67"/>
        <v>53.928365106874644</v>
      </c>
      <c r="W33" s="50">
        <f t="shared" si="68"/>
        <v>59.63433456013297</v>
      </c>
      <c r="X33" s="50">
        <f t="shared" si="69"/>
        <v>57.060011728676621</v>
      </c>
      <c r="Y33" s="26">
        <v>3061</v>
      </c>
      <c r="Z33" s="26">
        <v>4383</v>
      </c>
      <c r="AA33" s="26">
        <v>7444</v>
      </c>
      <c r="AB33" s="26">
        <v>2868</v>
      </c>
      <c r="AC33" s="26">
        <v>4206</v>
      </c>
      <c r="AD33" s="26">
        <v>7074</v>
      </c>
      <c r="AE33" s="26">
        <v>1082</v>
      </c>
      <c r="AF33" s="26">
        <v>1677</v>
      </c>
      <c r="AG33" s="26">
        <v>2759</v>
      </c>
      <c r="AH33" s="50">
        <f t="shared" si="21"/>
        <v>37.726638772663875</v>
      </c>
      <c r="AI33" s="50">
        <f t="shared" si="3"/>
        <v>39.871611982881596</v>
      </c>
      <c r="AJ33" s="50">
        <f t="shared" si="4"/>
        <v>39.00197907831496</v>
      </c>
      <c r="AK33" s="26">
        <v>1082</v>
      </c>
      <c r="AL33" s="26">
        <v>1677</v>
      </c>
      <c r="AM33" s="26">
        <v>2759</v>
      </c>
      <c r="AN33" s="26">
        <v>254</v>
      </c>
      <c r="AO33" s="26">
        <v>426</v>
      </c>
      <c r="AP33" s="26">
        <v>680</v>
      </c>
      <c r="AQ33" s="50">
        <f t="shared" si="93"/>
        <v>23.475046210720887</v>
      </c>
      <c r="AR33" s="50">
        <f t="shared" si="94"/>
        <v>25.402504472271914</v>
      </c>
      <c r="AS33" s="50">
        <f t="shared" si="95"/>
        <v>24.646611090974989</v>
      </c>
      <c r="AT33" s="41"/>
      <c r="AU33" s="41"/>
      <c r="AV33" s="41"/>
      <c r="AW33" s="42"/>
      <c r="AX33" s="42"/>
      <c r="AY33" s="43"/>
      <c r="AZ33" s="42"/>
      <c r="BA33" s="42"/>
      <c r="BB33" s="43"/>
      <c r="BC33" s="51"/>
      <c r="BD33" s="51"/>
      <c r="BE33" s="51"/>
      <c r="BF33" s="42"/>
      <c r="BG33" s="42"/>
      <c r="BH33" s="43"/>
      <c r="BI33" s="43"/>
      <c r="BJ33" s="43"/>
      <c r="BK33" s="43"/>
      <c r="BL33" s="51"/>
      <c r="BM33" s="51"/>
      <c r="BN33" s="51"/>
      <c r="BO33" s="26">
        <v>7421</v>
      </c>
      <c r="BP33" s="26">
        <v>7868</v>
      </c>
      <c r="BQ33" s="26">
        <v>15289</v>
      </c>
      <c r="BR33" s="26">
        <v>7173</v>
      </c>
      <c r="BS33" s="26">
        <v>7719</v>
      </c>
      <c r="BT33" s="26">
        <v>14892</v>
      </c>
      <c r="BU33" s="26">
        <v>5842</v>
      </c>
      <c r="BV33" s="26">
        <v>6746</v>
      </c>
      <c r="BW33" s="26">
        <v>12588</v>
      </c>
      <c r="BX33" s="50">
        <f t="shared" si="25"/>
        <v>81.444305032761747</v>
      </c>
      <c r="BY33" s="50">
        <f t="shared" si="11"/>
        <v>87.394740251327903</v>
      </c>
      <c r="BZ33" s="50">
        <f t="shared" si="12"/>
        <v>84.528605962933128</v>
      </c>
      <c r="CA33" s="26">
        <v>5842</v>
      </c>
      <c r="CB33" s="26">
        <v>6746</v>
      </c>
      <c r="CC33" s="26">
        <v>12588</v>
      </c>
      <c r="CD33" s="26">
        <v>3480</v>
      </c>
      <c r="CE33" s="26">
        <v>4597</v>
      </c>
      <c r="CF33" s="26">
        <v>8077</v>
      </c>
      <c r="CG33" s="50">
        <f t="shared" si="99"/>
        <v>59.568640876412182</v>
      </c>
      <c r="CH33" s="50">
        <f t="shared" si="100"/>
        <v>68.144085383931213</v>
      </c>
      <c r="CI33" s="50">
        <f t="shared" si="101"/>
        <v>64.164283444550364</v>
      </c>
      <c r="CJ33" s="41"/>
      <c r="CK33" s="41"/>
      <c r="CL33" s="41"/>
      <c r="CM33" s="42"/>
      <c r="CN33" s="42"/>
      <c r="CO33" s="43"/>
      <c r="CP33" s="42"/>
      <c r="CQ33" s="42"/>
      <c r="CR33" s="43"/>
      <c r="CS33" s="51"/>
      <c r="CT33" s="51"/>
      <c r="CU33" s="51"/>
      <c r="CV33" s="42"/>
      <c r="CW33" s="42"/>
      <c r="CX33" s="43"/>
      <c r="CY33" s="43"/>
      <c r="CZ33" s="43"/>
      <c r="DA33" s="43"/>
      <c r="DB33" s="51"/>
      <c r="DC33" s="51"/>
      <c r="DD33" s="51"/>
    </row>
    <row r="34" spans="1:108" s="6" customFormat="1" ht="28.5" x14ac:dyDescent="0.25">
      <c r="A34" s="17">
        <v>26</v>
      </c>
      <c r="B34" s="17" t="s">
        <v>51</v>
      </c>
      <c r="C34" s="7" t="s">
        <v>21</v>
      </c>
      <c r="D34" s="28">
        <v>3</v>
      </c>
      <c r="E34" s="28">
        <v>3</v>
      </c>
      <c r="F34" s="28">
        <v>6</v>
      </c>
      <c r="G34" s="28">
        <v>3</v>
      </c>
      <c r="H34" s="28">
        <v>1</v>
      </c>
      <c r="I34" s="28">
        <v>4</v>
      </c>
      <c r="J34" s="28">
        <v>3</v>
      </c>
      <c r="K34" s="28">
        <v>1</v>
      </c>
      <c r="L34" s="28">
        <v>4</v>
      </c>
      <c r="M34" s="47">
        <f t="shared" si="19"/>
        <v>100</v>
      </c>
      <c r="N34" s="47">
        <f t="shared" si="0"/>
        <v>100</v>
      </c>
      <c r="O34" s="47">
        <f t="shared" si="0"/>
        <v>100</v>
      </c>
      <c r="P34" s="28">
        <v>3</v>
      </c>
      <c r="Q34" s="28">
        <v>1</v>
      </c>
      <c r="R34" s="28">
        <v>4</v>
      </c>
      <c r="S34" s="28">
        <v>2</v>
      </c>
      <c r="T34" s="28">
        <v>0</v>
      </c>
      <c r="U34" s="28">
        <v>2</v>
      </c>
      <c r="V34" s="47">
        <f t="shared" si="67"/>
        <v>66.666666666666657</v>
      </c>
      <c r="W34" s="47">
        <f t="shared" si="68"/>
        <v>0</v>
      </c>
      <c r="X34" s="47">
        <f t="shared" si="69"/>
        <v>50</v>
      </c>
      <c r="Y34" s="40"/>
      <c r="Z34" s="40"/>
      <c r="AA34" s="40"/>
      <c r="AB34" s="40"/>
      <c r="AC34" s="40"/>
      <c r="AD34" s="40"/>
      <c r="AE34" s="40"/>
      <c r="AF34" s="40"/>
      <c r="AG34" s="40"/>
      <c r="AH34" s="48"/>
      <c r="AI34" s="48"/>
      <c r="AJ34" s="48"/>
      <c r="AK34" s="40"/>
      <c r="AL34" s="40"/>
      <c r="AM34" s="40"/>
      <c r="AN34" s="40"/>
      <c r="AO34" s="40"/>
      <c r="AP34" s="40"/>
      <c r="AQ34" s="48"/>
      <c r="AR34" s="48"/>
      <c r="AS34" s="48"/>
      <c r="AT34" s="40"/>
      <c r="AU34" s="40"/>
      <c r="AV34" s="40"/>
      <c r="AW34" s="40"/>
      <c r="AX34" s="40"/>
      <c r="AY34" s="40"/>
      <c r="AZ34" s="40"/>
      <c r="BA34" s="40"/>
      <c r="BB34" s="40"/>
      <c r="BC34" s="48"/>
      <c r="BD34" s="48"/>
      <c r="BE34" s="48"/>
      <c r="BF34" s="40"/>
      <c r="BG34" s="40"/>
      <c r="BH34" s="40"/>
      <c r="BI34" s="40"/>
      <c r="BJ34" s="40"/>
      <c r="BK34" s="40"/>
      <c r="BL34" s="48"/>
      <c r="BM34" s="48"/>
      <c r="BN34" s="48"/>
      <c r="BO34" s="28">
        <v>3</v>
      </c>
      <c r="BP34" s="28">
        <v>3</v>
      </c>
      <c r="BQ34" s="28">
        <v>6</v>
      </c>
      <c r="BR34" s="28">
        <v>3</v>
      </c>
      <c r="BS34" s="28">
        <v>1</v>
      </c>
      <c r="BT34" s="28">
        <v>4</v>
      </c>
      <c r="BU34" s="28">
        <v>3</v>
      </c>
      <c r="BV34" s="28">
        <v>1</v>
      </c>
      <c r="BW34" s="28">
        <v>4</v>
      </c>
      <c r="BX34" s="47">
        <f t="shared" si="25"/>
        <v>100</v>
      </c>
      <c r="BY34" s="47">
        <f t="shared" si="11"/>
        <v>100</v>
      </c>
      <c r="BZ34" s="47">
        <f t="shared" si="12"/>
        <v>100</v>
      </c>
      <c r="CA34" s="28">
        <v>3</v>
      </c>
      <c r="CB34" s="28">
        <v>1</v>
      </c>
      <c r="CC34" s="28">
        <v>4</v>
      </c>
      <c r="CD34" s="28">
        <v>2</v>
      </c>
      <c r="CE34" s="28">
        <v>0</v>
      </c>
      <c r="CF34" s="28">
        <v>2</v>
      </c>
      <c r="CG34" s="47">
        <f t="shared" si="99"/>
        <v>66.666666666666657</v>
      </c>
      <c r="CH34" s="47">
        <f t="shared" si="100"/>
        <v>0</v>
      </c>
      <c r="CI34" s="47">
        <f t="shared" si="101"/>
        <v>50</v>
      </c>
      <c r="CJ34" s="40"/>
      <c r="CK34" s="40"/>
      <c r="CL34" s="40"/>
      <c r="CM34" s="40"/>
      <c r="CN34" s="40"/>
      <c r="CO34" s="40"/>
      <c r="CP34" s="40"/>
      <c r="CQ34" s="40"/>
      <c r="CR34" s="40"/>
      <c r="CS34" s="48"/>
      <c r="CT34" s="48"/>
      <c r="CU34" s="48"/>
      <c r="CV34" s="40"/>
      <c r="CW34" s="40"/>
      <c r="CX34" s="40"/>
      <c r="CY34" s="40"/>
      <c r="CZ34" s="40"/>
      <c r="DA34" s="40"/>
      <c r="DB34" s="48"/>
      <c r="DC34" s="48"/>
      <c r="DD34" s="48"/>
    </row>
    <row r="35" spans="1:108" s="1" customFormat="1" ht="28.5" x14ac:dyDescent="0.25">
      <c r="A35" s="17">
        <v>27</v>
      </c>
      <c r="B35" s="17" t="s">
        <v>44</v>
      </c>
      <c r="C35" s="7" t="s">
        <v>92</v>
      </c>
      <c r="D35" s="28">
        <v>62636</v>
      </c>
      <c r="E35" s="28">
        <v>68520</v>
      </c>
      <c r="F35" s="28">
        <v>131156</v>
      </c>
      <c r="G35" s="28">
        <v>59535</v>
      </c>
      <c r="H35" s="28">
        <v>66513</v>
      </c>
      <c r="I35" s="28">
        <v>126048</v>
      </c>
      <c r="J35" s="28">
        <v>57917</v>
      </c>
      <c r="K35" s="28">
        <v>65390</v>
      </c>
      <c r="L35" s="28">
        <v>123307</v>
      </c>
      <c r="M35" s="47">
        <f t="shared" si="19"/>
        <v>97.282270933064581</v>
      </c>
      <c r="N35" s="47">
        <f t="shared" si="0"/>
        <v>98.311608257032461</v>
      </c>
      <c r="O35" s="47">
        <f t="shared" si="0"/>
        <v>97.825431581619711</v>
      </c>
      <c r="P35" s="28">
        <v>57917</v>
      </c>
      <c r="Q35" s="28">
        <v>65390</v>
      </c>
      <c r="R35" s="28">
        <v>123307</v>
      </c>
      <c r="S35" s="28">
        <v>20068</v>
      </c>
      <c r="T35" s="28">
        <v>27556</v>
      </c>
      <c r="U35" s="28">
        <v>47624</v>
      </c>
      <c r="V35" s="47">
        <f t="shared" si="67"/>
        <v>34.649584750591359</v>
      </c>
      <c r="W35" s="47">
        <f t="shared" si="68"/>
        <v>42.141000152928584</v>
      </c>
      <c r="X35" s="47">
        <f t="shared" si="69"/>
        <v>38.622300437120359</v>
      </c>
      <c r="Y35" s="28">
        <v>39456</v>
      </c>
      <c r="Z35" s="28">
        <v>46046</v>
      </c>
      <c r="AA35" s="28">
        <v>85502</v>
      </c>
      <c r="AB35" s="28">
        <v>37382</v>
      </c>
      <c r="AC35" s="28">
        <v>44752</v>
      </c>
      <c r="AD35" s="28">
        <v>82134</v>
      </c>
      <c r="AE35" s="28">
        <v>36335</v>
      </c>
      <c r="AF35" s="28">
        <v>44076</v>
      </c>
      <c r="AG35" s="28">
        <v>80411</v>
      </c>
      <c r="AH35" s="47">
        <f t="shared" si="21"/>
        <v>97.199186774383392</v>
      </c>
      <c r="AI35" s="47">
        <f t="shared" si="3"/>
        <v>98.489452985341444</v>
      </c>
      <c r="AJ35" s="47">
        <f t="shared" si="4"/>
        <v>97.902208585969277</v>
      </c>
      <c r="AK35" s="28">
        <v>36335</v>
      </c>
      <c r="AL35" s="28">
        <v>44076</v>
      </c>
      <c r="AM35" s="28">
        <v>80411</v>
      </c>
      <c r="AN35" s="28">
        <v>12427</v>
      </c>
      <c r="AO35" s="28">
        <v>18960</v>
      </c>
      <c r="AP35" s="28">
        <v>31387</v>
      </c>
      <c r="AQ35" s="47">
        <f t="shared" ref="AQ35:AQ37" si="105">+AN35/AK35*100</f>
        <v>34.201183431952664</v>
      </c>
      <c r="AR35" s="47">
        <f t="shared" ref="AR35:AR37" si="106">+AO35/AL35*100</f>
        <v>43.016607677647698</v>
      </c>
      <c r="AS35" s="47">
        <f t="shared" ref="AS35:AS37" si="107">+AP35/AM35*100</f>
        <v>39.033216848441135</v>
      </c>
      <c r="AT35" s="28">
        <v>19590</v>
      </c>
      <c r="AU35" s="28">
        <v>19279</v>
      </c>
      <c r="AV35" s="28">
        <v>38869</v>
      </c>
      <c r="AW35" s="28">
        <v>18710</v>
      </c>
      <c r="AX35" s="28">
        <v>18715</v>
      </c>
      <c r="AY35" s="28">
        <v>37425</v>
      </c>
      <c r="AZ35" s="28">
        <v>18212</v>
      </c>
      <c r="BA35" s="28">
        <v>18333</v>
      </c>
      <c r="BB35" s="28">
        <v>36545</v>
      </c>
      <c r="BC35" s="47">
        <f t="shared" si="23"/>
        <v>97.338321753073217</v>
      </c>
      <c r="BD35" s="47">
        <f t="shared" si="7"/>
        <v>97.958856532193423</v>
      </c>
      <c r="BE35" s="47">
        <f t="shared" si="8"/>
        <v>97.648630594522373</v>
      </c>
      <c r="BF35" s="28">
        <v>18212</v>
      </c>
      <c r="BG35" s="28">
        <v>18333</v>
      </c>
      <c r="BH35" s="28">
        <v>36545</v>
      </c>
      <c r="BI35" s="28">
        <v>6345</v>
      </c>
      <c r="BJ35" s="28">
        <v>7244</v>
      </c>
      <c r="BK35" s="28">
        <v>13589</v>
      </c>
      <c r="BL35" s="47">
        <f t="shared" ref="BL35" si="108">+BI35/BF35*100</f>
        <v>34.839666154184059</v>
      </c>
      <c r="BM35" s="47">
        <f t="shared" ref="BM35" si="109">+BJ35/BG35*100</f>
        <v>39.513445699012713</v>
      </c>
      <c r="BN35" s="47">
        <f t="shared" ref="BN35" si="110">+BK35/BH35*100</f>
        <v>37.184293336981803</v>
      </c>
      <c r="BO35" s="28">
        <v>3590</v>
      </c>
      <c r="BP35" s="28">
        <v>3195</v>
      </c>
      <c r="BQ35" s="28">
        <v>6785</v>
      </c>
      <c r="BR35" s="28">
        <v>3443</v>
      </c>
      <c r="BS35" s="28">
        <v>3046</v>
      </c>
      <c r="BT35" s="28">
        <v>6489</v>
      </c>
      <c r="BU35" s="28">
        <v>3370</v>
      </c>
      <c r="BV35" s="28">
        <v>2981</v>
      </c>
      <c r="BW35" s="28">
        <v>6351</v>
      </c>
      <c r="BX35" s="47">
        <f t="shared" si="25"/>
        <v>97.879756026720884</v>
      </c>
      <c r="BY35" s="47">
        <f t="shared" si="11"/>
        <v>97.866053841103081</v>
      </c>
      <c r="BZ35" s="47">
        <f t="shared" si="12"/>
        <v>97.873324086916327</v>
      </c>
      <c r="CA35" s="28">
        <v>3370</v>
      </c>
      <c r="CB35" s="28">
        <v>2981</v>
      </c>
      <c r="CC35" s="28">
        <v>6351</v>
      </c>
      <c r="CD35" s="28">
        <v>1296</v>
      </c>
      <c r="CE35" s="28">
        <v>1352</v>
      </c>
      <c r="CF35" s="28">
        <v>2648</v>
      </c>
      <c r="CG35" s="47">
        <f t="shared" si="99"/>
        <v>38.456973293768549</v>
      </c>
      <c r="CH35" s="47">
        <f t="shared" si="100"/>
        <v>45.353908084535391</v>
      </c>
      <c r="CI35" s="47">
        <f t="shared" si="101"/>
        <v>41.694221382459453</v>
      </c>
      <c r="CJ35" s="40"/>
      <c r="CK35" s="40"/>
      <c r="CL35" s="40"/>
      <c r="CM35" s="40"/>
      <c r="CN35" s="40"/>
      <c r="CO35" s="40"/>
      <c r="CP35" s="40"/>
      <c r="CQ35" s="40"/>
      <c r="CR35" s="40"/>
      <c r="CS35" s="48"/>
      <c r="CT35" s="48"/>
      <c r="CU35" s="48"/>
      <c r="CV35" s="40"/>
      <c r="CW35" s="40"/>
      <c r="CX35" s="40"/>
      <c r="CY35" s="40"/>
      <c r="CZ35" s="40"/>
      <c r="DA35" s="40"/>
      <c r="DB35" s="48"/>
      <c r="DC35" s="48"/>
      <c r="DD35" s="48"/>
    </row>
    <row r="36" spans="1:108" s="1" customFormat="1" x14ac:dyDescent="0.25">
      <c r="A36" s="17">
        <v>28</v>
      </c>
      <c r="B36" s="17" t="s">
        <v>45</v>
      </c>
      <c r="C36" s="7" t="s">
        <v>65</v>
      </c>
      <c r="D36" s="22">
        <v>34</v>
      </c>
      <c r="E36" s="22">
        <v>28</v>
      </c>
      <c r="F36" s="22">
        <v>62</v>
      </c>
      <c r="G36" s="76">
        <v>33</v>
      </c>
      <c r="H36" s="76">
        <v>26</v>
      </c>
      <c r="I36" s="20">
        <v>59</v>
      </c>
      <c r="J36" s="76">
        <v>31</v>
      </c>
      <c r="K36" s="76">
        <v>26</v>
      </c>
      <c r="L36" s="20">
        <v>57</v>
      </c>
      <c r="M36" s="47">
        <f t="shared" ref="M36" si="111">+J36/G36*100</f>
        <v>93.939393939393938</v>
      </c>
      <c r="N36" s="47">
        <f t="shared" ref="N36" si="112">+K36/H36*100</f>
        <v>100</v>
      </c>
      <c r="O36" s="47">
        <f t="shared" ref="O36" si="113">+L36/I36*100</f>
        <v>96.610169491525426</v>
      </c>
      <c r="P36" s="76">
        <v>31</v>
      </c>
      <c r="Q36" s="76">
        <v>26</v>
      </c>
      <c r="R36" s="20">
        <v>57</v>
      </c>
      <c r="S36" s="20">
        <v>17</v>
      </c>
      <c r="T36" s="19">
        <v>22</v>
      </c>
      <c r="U36" s="19">
        <v>39</v>
      </c>
      <c r="V36" s="47">
        <f t="shared" ref="V36" si="114">+S36/P36*100</f>
        <v>54.838709677419352</v>
      </c>
      <c r="W36" s="47">
        <f t="shared" ref="W36" si="115">+T36/Q36*100</f>
        <v>84.615384615384613</v>
      </c>
      <c r="X36" s="47">
        <f t="shared" ref="X36" si="116">+U36/R36*100</f>
        <v>68.421052631578945</v>
      </c>
      <c r="Y36" s="22">
        <v>7</v>
      </c>
      <c r="Z36" s="22">
        <v>5</v>
      </c>
      <c r="AA36" s="22">
        <v>12</v>
      </c>
      <c r="AB36" s="76">
        <v>7</v>
      </c>
      <c r="AC36" s="76">
        <v>5</v>
      </c>
      <c r="AD36" s="20">
        <v>12</v>
      </c>
      <c r="AE36" s="76">
        <v>7</v>
      </c>
      <c r="AF36" s="76">
        <v>5</v>
      </c>
      <c r="AG36" s="20">
        <v>12</v>
      </c>
      <c r="AH36" s="47">
        <f t="shared" ref="AH36" si="117">+AE36/AB36*100</f>
        <v>100</v>
      </c>
      <c r="AI36" s="47">
        <f t="shared" ref="AI36" si="118">+AF36/AC36*100</f>
        <v>100</v>
      </c>
      <c r="AJ36" s="47">
        <f t="shared" ref="AJ36" si="119">+AG36/AD36*100</f>
        <v>100</v>
      </c>
      <c r="AK36" s="76">
        <v>7</v>
      </c>
      <c r="AL36" s="76">
        <v>5</v>
      </c>
      <c r="AM36" s="20">
        <v>12</v>
      </c>
      <c r="AN36" s="20">
        <v>3</v>
      </c>
      <c r="AO36" s="19">
        <v>4</v>
      </c>
      <c r="AP36" s="19">
        <v>7</v>
      </c>
      <c r="AQ36" s="47">
        <f t="shared" ref="AQ36" si="120">+AN36/AK36*100</f>
        <v>42.857142857142854</v>
      </c>
      <c r="AR36" s="47">
        <f t="shared" ref="AR36" si="121">+AO36/AL36*100</f>
        <v>80</v>
      </c>
      <c r="AS36" s="47">
        <f t="shared" ref="AS36" si="122">+AP36/AM36*100</f>
        <v>58.333333333333336</v>
      </c>
      <c r="AT36" s="22">
        <v>3</v>
      </c>
      <c r="AU36" s="22">
        <v>4</v>
      </c>
      <c r="AV36" s="22">
        <v>7</v>
      </c>
      <c r="AW36" s="76">
        <v>3</v>
      </c>
      <c r="AX36" s="76">
        <v>4</v>
      </c>
      <c r="AY36" s="20">
        <v>7</v>
      </c>
      <c r="AZ36" s="76">
        <v>2</v>
      </c>
      <c r="BA36" s="76">
        <v>4</v>
      </c>
      <c r="BB36" s="20">
        <v>6</v>
      </c>
      <c r="BC36" s="47">
        <f t="shared" ref="BC36" si="123">+AZ36/AW36*100</f>
        <v>66.666666666666657</v>
      </c>
      <c r="BD36" s="47">
        <f t="shared" ref="BD36" si="124">+BA36/AX36*100</f>
        <v>100</v>
      </c>
      <c r="BE36" s="47">
        <f t="shared" ref="BE36" si="125">+BB36/AY36*100</f>
        <v>85.714285714285708</v>
      </c>
      <c r="BF36" s="76">
        <v>2</v>
      </c>
      <c r="BG36" s="76">
        <v>4</v>
      </c>
      <c r="BH36" s="20">
        <v>6</v>
      </c>
      <c r="BI36" s="20">
        <v>1</v>
      </c>
      <c r="BJ36" s="19">
        <v>4</v>
      </c>
      <c r="BK36" s="19">
        <v>5</v>
      </c>
      <c r="BL36" s="47">
        <f t="shared" ref="BL36" si="126">+BI36/BF36*100</f>
        <v>50</v>
      </c>
      <c r="BM36" s="47">
        <f t="shared" ref="BM36" si="127">+BJ36/BG36*100</f>
        <v>100</v>
      </c>
      <c r="BN36" s="47">
        <f t="shared" ref="BN36" si="128">+BK36/BH36*100</f>
        <v>83.333333333333343</v>
      </c>
      <c r="BO36" s="22">
        <v>24</v>
      </c>
      <c r="BP36" s="22">
        <v>17</v>
      </c>
      <c r="BQ36" s="22">
        <v>41</v>
      </c>
      <c r="BR36" s="76">
        <v>23</v>
      </c>
      <c r="BS36" s="76">
        <v>16</v>
      </c>
      <c r="BT36" s="20">
        <v>39</v>
      </c>
      <c r="BU36" s="76">
        <v>22</v>
      </c>
      <c r="BV36" s="76">
        <v>16</v>
      </c>
      <c r="BW36" s="20">
        <v>38</v>
      </c>
      <c r="BX36" s="47">
        <f t="shared" ref="BX36" si="129">+BU36/BR36*100</f>
        <v>95.652173913043484</v>
      </c>
      <c r="BY36" s="47">
        <f t="shared" ref="BY36" si="130">+BV36/BS36*100</f>
        <v>100</v>
      </c>
      <c r="BZ36" s="47">
        <f t="shared" ref="BZ36" si="131">+BW36/BT36*100</f>
        <v>97.435897435897431</v>
      </c>
      <c r="CA36" s="76">
        <v>22</v>
      </c>
      <c r="CB36" s="76">
        <v>16</v>
      </c>
      <c r="CC36" s="20">
        <v>38</v>
      </c>
      <c r="CD36" s="20">
        <v>13</v>
      </c>
      <c r="CE36" s="19">
        <v>14</v>
      </c>
      <c r="CF36" s="19">
        <v>27</v>
      </c>
      <c r="CG36" s="47">
        <f t="shared" ref="CG36" si="132">+CD36/CA36*100</f>
        <v>59.090909090909093</v>
      </c>
      <c r="CH36" s="47">
        <f t="shared" ref="CH36" si="133">+CE36/CB36*100</f>
        <v>87.5</v>
      </c>
      <c r="CI36" s="47">
        <f t="shared" ref="CI36" si="134">+CF36/CC36*100</f>
        <v>71.05263157894737</v>
      </c>
      <c r="CJ36" s="22">
        <v>0</v>
      </c>
      <c r="CK36" s="22">
        <v>2</v>
      </c>
      <c r="CL36" s="22">
        <v>2</v>
      </c>
      <c r="CM36" s="76">
        <v>0</v>
      </c>
      <c r="CN36" s="76">
        <v>1</v>
      </c>
      <c r="CO36" s="20">
        <v>1</v>
      </c>
      <c r="CP36" s="76">
        <v>0</v>
      </c>
      <c r="CQ36" s="76">
        <v>1</v>
      </c>
      <c r="CR36" s="20">
        <v>1</v>
      </c>
      <c r="CS36" s="48"/>
      <c r="CT36" s="47">
        <f t="shared" ref="CT36" si="135">+CQ36/CN36*100</f>
        <v>100</v>
      </c>
      <c r="CU36" s="47">
        <f t="shared" ref="CU36" si="136">+CR36/CO36*100</f>
        <v>100</v>
      </c>
      <c r="CV36" s="76">
        <v>0</v>
      </c>
      <c r="CW36" s="76">
        <v>1</v>
      </c>
      <c r="CX36" s="20">
        <v>1</v>
      </c>
      <c r="CY36" s="20">
        <v>0</v>
      </c>
      <c r="CZ36" s="19">
        <v>0</v>
      </c>
      <c r="DA36" s="19">
        <v>0</v>
      </c>
      <c r="DB36" s="48"/>
      <c r="DC36" s="47">
        <f t="shared" ref="DC36" si="137">+CZ36/CW36*100</f>
        <v>0</v>
      </c>
      <c r="DD36" s="47">
        <f t="shared" ref="DD36" si="138">+DA36/CX36*100</f>
        <v>0</v>
      </c>
    </row>
    <row r="37" spans="1:108" ht="28.5" x14ac:dyDescent="0.25">
      <c r="A37" s="17">
        <v>29</v>
      </c>
      <c r="B37" s="88" t="s">
        <v>27</v>
      </c>
      <c r="C37" s="7" t="s">
        <v>64</v>
      </c>
      <c r="D37" s="28">
        <v>74861</v>
      </c>
      <c r="E37" s="28">
        <v>68855</v>
      </c>
      <c r="F37" s="28">
        <f>SUM(D37:E37)</f>
        <v>143716</v>
      </c>
      <c r="G37" s="28">
        <v>71782</v>
      </c>
      <c r="H37" s="28">
        <v>66911</v>
      </c>
      <c r="I37" s="28">
        <f>SUM(G37:H37)</f>
        <v>138693</v>
      </c>
      <c r="J37" s="28">
        <v>62159</v>
      </c>
      <c r="K37" s="28">
        <v>59005</v>
      </c>
      <c r="L37" s="28">
        <f>SUM(J37:K37)</f>
        <v>121164</v>
      </c>
      <c r="M37" s="47">
        <f t="shared" si="19"/>
        <v>86.594132233707612</v>
      </c>
      <c r="N37" s="47">
        <f t="shared" si="0"/>
        <v>88.184304523919835</v>
      </c>
      <c r="O37" s="47">
        <f t="shared" si="0"/>
        <v>87.361294369578857</v>
      </c>
      <c r="P37" s="28">
        <v>62159</v>
      </c>
      <c r="Q37" s="28">
        <v>59005</v>
      </c>
      <c r="R37" s="28">
        <f>SUM(P37:Q37)</f>
        <v>121164</v>
      </c>
      <c r="S37" s="28">
        <v>17535</v>
      </c>
      <c r="T37" s="28">
        <v>18493</v>
      </c>
      <c r="U37" s="28">
        <f>SUM(S37:T37)</f>
        <v>36028</v>
      </c>
      <c r="V37" s="47">
        <f t="shared" si="67"/>
        <v>28.20991328689329</v>
      </c>
      <c r="W37" s="47">
        <f t="shared" si="68"/>
        <v>31.341411744767395</v>
      </c>
      <c r="X37" s="47">
        <f t="shared" si="69"/>
        <v>29.734904757188602</v>
      </c>
      <c r="Y37" s="28">
        <v>54527</v>
      </c>
      <c r="Z37" s="28">
        <v>58673</v>
      </c>
      <c r="AA37" s="28">
        <f>SUM(Y37:Z37)</f>
        <v>113200</v>
      </c>
      <c r="AB37" s="28">
        <v>51792</v>
      </c>
      <c r="AC37" s="28">
        <v>56856</v>
      </c>
      <c r="AD37" s="28">
        <f>SUM(AB37:AC37)</f>
        <v>108648</v>
      </c>
      <c r="AE37" s="28">
        <v>44144</v>
      </c>
      <c r="AF37" s="28">
        <v>49599</v>
      </c>
      <c r="AG37" s="28">
        <f>SUM(AE37:AF37)</f>
        <v>93743</v>
      </c>
      <c r="AH37" s="47">
        <f t="shared" si="21"/>
        <v>85.2332406549274</v>
      </c>
      <c r="AI37" s="47">
        <f t="shared" si="3"/>
        <v>87.236175601519633</v>
      </c>
      <c r="AJ37" s="47">
        <f t="shared" si="4"/>
        <v>86.281385759516965</v>
      </c>
      <c r="AK37" s="28">
        <v>44144</v>
      </c>
      <c r="AL37" s="28">
        <v>49599</v>
      </c>
      <c r="AM37" s="28">
        <f>SUM(AK37:AL37)</f>
        <v>93743</v>
      </c>
      <c r="AN37" s="28">
        <v>9001</v>
      </c>
      <c r="AO37" s="28">
        <v>12742</v>
      </c>
      <c r="AP37" s="28">
        <f>SUM(AN37:AO37)</f>
        <v>21743</v>
      </c>
      <c r="AQ37" s="47">
        <f t="shared" si="105"/>
        <v>20.390086988039144</v>
      </c>
      <c r="AR37" s="47">
        <f t="shared" si="106"/>
        <v>25.690034073267604</v>
      </c>
      <c r="AS37" s="47">
        <f t="shared" si="107"/>
        <v>23.194265171799493</v>
      </c>
      <c r="AT37" s="40"/>
      <c r="AU37" s="40"/>
      <c r="AV37" s="40"/>
      <c r="AW37" s="40"/>
      <c r="AX37" s="40"/>
      <c r="AY37" s="40"/>
      <c r="AZ37" s="40"/>
      <c r="BA37" s="40"/>
      <c r="BB37" s="40"/>
      <c r="BC37" s="48"/>
      <c r="BD37" s="48"/>
      <c r="BE37" s="48"/>
      <c r="BF37" s="40"/>
      <c r="BG37" s="40"/>
      <c r="BH37" s="40"/>
      <c r="BI37" s="40"/>
      <c r="BJ37" s="40"/>
      <c r="BK37" s="40"/>
      <c r="BL37" s="48"/>
      <c r="BM37" s="48"/>
      <c r="BN37" s="48"/>
      <c r="BO37" s="28">
        <v>20284</v>
      </c>
      <c r="BP37" s="28">
        <v>10137</v>
      </c>
      <c r="BQ37" s="28">
        <f>SUM(BO37:BP37)</f>
        <v>30421</v>
      </c>
      <c r="BR37" s="28">
        <v>19953</v>
      </c>
      <c r="BS37" s="28">
        <v>10020</v>
      </c>
      <c r="BT37" s="28">
        <f>SUM(BR37:BS37)</f>
        <v>29973</v>
      </c>
      <c r="BU37" s="28">
        <v>18012</v>
      </c>
      <c r="BV37" s="28">
        <v>9401</v>
      </c>
      <c r="BW37" s="28">
        <f>SUM(BU37:BV37)</f>
        <v>27413</v>
      </c>
      <c r="BX37" s="47">
        <f t="shared" si="25"/>
        <v>90.272139527890545</v>
      </c>
      <c r="BY37" s="47">
        <f t="shared" si="11"/>
        <v>93.822355289421154</v>
      </c>
      <c r="BZ37" s="47">
        <f t="shared" si="12"/>
        <v>91.458979748440257</v>
      </c>
      <c r="CA37" s="28">
        <v>18012</v>
      </c>
      <c r="CB37" s="28">
        <v>9401</v>
      </c>
      <c r="CC37" s="28">
        <f>SUM(CA37:CB37)</f>
        <v>27413</v>
      </c>
      <c r="CD37" s="28">
        <v>8534</v>
      </c>
      <c r="CE37" s="28">
        <v>5749</v>
      </c>
      <c r="CF37" s="28">
        <f>SUM(CD37:CE37)</f>
        <v>14283</v>
      </c>
      <c r="CG37" s="47">
        <f t="shared" si="99"/>
        <v>47.379524761270261</v>
      </c>
      <c r="CH37" s="47">
        <f t="shared" si="100"/>
        <v>61.153068822465698</v>
      </c>
      <c r="CI37" s="47">
        <f t="shared" si="101"/>
        <v>52.103016816838718</v>
      </c>
      <c r="CJ37" s="28">
        <v>50</v>
      </c>
      <c r="CK37" s="28">
        <v>45</v>
      </c>
      <c r="CL37" s="28">
        <f>SUM(CJ37:CK37)</f>
        <v>95</v>
      </c>
      <c r="CM37" s="28">
        <v>37</v>
      </c>
      <c r="CN37" s="28">
        <v>35</v>
      </c>
      <c r="CO37" s="28">
        <f>SUM(CM37:CN37)</f>
        <v>72</v>
      </c>
      <c r="CP37" s="28">
        <v>3</v>
      </c>
      <c r="CQ37" s="28">
        <v>5</v>
      </c>
      <c r="CR37" s="28">
        <f>SUM(CP37:CQ37)</f>
        <v>8</v>
      </c>
      <c r="CS37" s="47">
        <f t="shared" si="63"/>
        <v>8.1081081081081088</v>
      </c>
      <c r="CT37" s="47">
        <f t="shared" si="15"/>
        <v>14.285714285714285</v>
      </c>
      <c r="CU37" s="47">
        <f t="shared" si="16"/>
        <v>11.111111111111111</v>
      </c>
      <c r="CV37" s="28">
        <v>3</v>
      </c>
      <c r="CW37" s="28">
        <v>5</v>
      </c>
      <c r="CX37" s="28">
        <f>SUM(CV37:CW37)</f>
        <v>8</v>
      </c>
      <c r="CY37" s="28">
        <v>0</v>
      </c>
      <c r="CZ37" s="28">
        <v>2</v>
      </c>
      <c r="DA37" s="28">
        <f>SUM(CY37:CZ37)</f>
        <v>2</v>
      </c>
      <c r="DB37" s="47">
        <f t="shared" ref="DB37" si="139">+CY37/CV37*100</f>
        <v>0</v>
      </c>
      <c r="DC37" s="47">
        <f t="shared" ref="DC37" si="140">+CZ37/CW37*100</f>
        <v>40</v>
      </c>
      <c r="DD37" s="47">
        <f t="shared" ref="DD37" si="141">+DA37/CX37*100</f>
        <v>25</v>
      </c>
    </row>
    <row r="38" spans="1:108" s="8" customFormat="1" x14ac:dyDescent="0.25">
      <c r="A38" s="17">
        <v>30</v>
      </c>
      <c r="B38" s="89"/>
      <c r="C38" s="7" t="s">
        <v>63</v>
      </c>
      <c r="D38" s="28">
        <v>1</v>
      </c>
      <c r="E38" s="28">
        <v>14</v>
      </c>
      <c r="F38" s="28">
        <v>15</v>
      </c>
      <c r="G38" s="28">
        <v>1</v>
      </c>
      <c r="H38" s="28">
        <v>14</v>
      </c>
      <c r="I38" s="28">
        <v>15</v>
      </c>
      <c r="J38" s="28">
        <v>1</v>
      </c>
      <c r="K38" s="28">
        <v>14</v>
      </c>
      <c r="L38" s="28">
        <v>15</v>
      </c>
      <c r="M38" s="47">
        <f t="shared" si="19"/>
        <v>100</v>
      </c>
      <c r="N38" s="47">
        <f t="shared" si="0"/>
        <v>100</v>
      </c>
      <c r="O38" s="47">
        <f t="shared" si="0"/>
        <v>100</v>
      </c>
      <c r="P38" s="28">
        <v>1</v>
      </c>
      <c r="Q38" s="28">
        <v>14</v>
      </c>
      <c r="R38" s="28">
        <v>15</v>
      </c>
      <c r="S38" s="28">
        <v>1</v>
      </c>
      <c r="T38" s="28">
        <v>5</v>
      </c>
      <c r="U38" s="28">
        <v>6</v>
      </c>
      <c r="V38" s="47">
        <f t="shared" si="67"/>
        <v>100</v>
      </c>
      <c r="W38" s="47">
        <f t="shared" si="68"/>
        <v>35.714285714285715</v>
      </c>
      <c r="X38" s="47">
        <f t="shared" si="69"/>
        <v>40</v>
      </c>
      <c r="Y38" s="40"/>
      <c r="Z38" s="40"/>
      <c r="AA38" s="40"/>
      <c r="AB38" s="40"/>
      <c r="AC38" s="40"/>
      <c r="AD38" s="40"/>
      <c r="AE38" s="40"/>
      <c r="AF38" s="40"/>
      <c r="AG38" s="40"/>
      <c r="AH38" s="48"/>
      <c r="AI38" s="48"/>
      <c r="AJ38" s="48"/>
      <c r="AK38" s="40"/>
      <c r="AL38" s="40"/>
      <c r="AM38" s="40"/>
      <c r="AN38" s="40"/>
      <c r="AO38" s="40"/>
      <c r="AP38" s="40"/>
      <c r="AQ38" s="48"/>
      <c r="AR38" s="48"/>
      <c r="AS38" s="48"/>
      <c r="AT38" s="40"/>
      <c r="AU38" s="40"/>
      <c r="AV38" s="40"/>
      <c r="AW38" s="40"/>
      <c r="AX38" s="40"/>
      <c r="AY38" s="40"/>
      <c r="AZ38" s="40"/>
      <c r="BA38" s="40"/>
      <c r="BB38" s="40"/>
      <c r="BC38" s="48"/>
      <c r="BD38" s="48"/>
      <c r="BE38" s="48"/>
      <c r="BF38" s="40"/>
      <c r="BG38" s="40"/>
      <c r="BH38" s="40"/>
      <c r="BI38" s="40"/>
      <c r="BJ38" s="40"/>
      <c r="BK38" s="40"/>
      <c r="BL38" s="48"/>
      <c r="BM38" s="48"/>
      <c r="BN38" s="48"/>
      <c r="BO38" s="28">
        <v>1</v>
      </c>
      <c r="BP38" s="28">
        <v>14</v>
      </c>
      <c r="BQ38" s="28">
        <v>15</v>
      </c>
      <c r="BR38" s="28">
        <v>1</v>
      </c>
      <c r="BS38" s="28">
        <v>14</v>
      </c>
      <c r="BT38" s="28">
        <v>15</v>
      </c>
      <c r="BU38" s="28">
        <v>1</v>
      </c>
      <c r="BV38" s="28">
        <v>14</v>
      </c>
      <c r="BW38" s="28">
        <v>15</v>
      </c>
      <c r="BX38" s="47">
        <f t="shared" si="25"/>
        <v>100</v>
      </c>
      <c r="BY38" s="47">
        <f t="shared" si="11"/>
        <v>100</v>
      </c>
      <c r="BZ38" s="47">
        <f t="shared" si="12"/>
        <v>100</v>
      </c>
      <c r="CA38" s="28">
        <v>1</v>
      </c>
      <c r="CB38" s="28">
        <v>14</v>
      </c>
      <c r="CC38" s="28">
        <v>15</v>
      </c>
      <c r="CD38" s="28">
        <v>1</v>
      </c>
      <c r="CE38" s="28">
        <v>5</v>
      </c>
      <c r="CF38" s="28">
        <v>6</v>
      </c>
      <c r="CG38" s="47">
        <f t="shared" si="99"/>
        <v>100</v>
      </c>
      <c r="CH38" s="47">
        <f t="shared" si="100"/>
        <v>35.714285714285715</v>
      </c>
      <c r="CI38" s="47">
        <f t="shared" si="101"/>
        <v>40</v>
      </c>
      <c r="CJ38" s="40"/>
      <c r="CK38" s="40"/>
      <c r="CL38" s="40"/>
      <c r="CM38" s="40"/>
      <c r="CN38" s="40"/>
      <c r="CO38" s="40"/>
      <c r="CP38" s="40"/>
      <c r="CQ38" s="40"/>
      <c r="CR38" s="40"/>
      <c r="CS38" s="48"/>
      <c r="CT38" s="48"/>
      <c r="CU38" s="48"/>
      <c r="CV38" s="40"/>
      <c r="CW38" s="40"/>
      <c r="CX38" s="40"/>
      <c r="CY38" s="40"/>
      <c r="CZ38" s="40"/>
      <c r="DA38" s="40"/>
      <c r="DB38" s="48"/>
      <c r="DC38" s="48"/>
      <c r="DD38" s="48"/>
    </row>
    <row r="39" spans="1:108" s="6" customFormat="1" ht="28.5" x14ac:dyDescent="0.25">
      <c r="A39" s="17">
        <v>31</v>
      </c>
      <c r="B39" s="17" t="s">
        <v>46</v>
      </c>
      <c r="C39" s="7" t="s">
        <v>19</v>
      </c>
      <c r="D39" s="28">
        <v>6134</v>
      </c>
      <c r="E39" s="28">
        <v>6029</v>
      </c>
      <c r="F39" s="28">
        <v>12163</v>
      </c>
      <c r="G39" s="28">
        <v>5144</v>
      </c>
      <c r="H39" s="28">
        <v>5345</v>
      </c>
      <c r="I39" s="28">
        <v>10489</v>
      </c>
      <c r="J39" s="28">
        <v>4061</v>
      </c>
      <c r="K39" s="28">
        <v>4590</v>
      </c>
      <c r="L39" s="28">
        <v>8651</v>
      </c>
      <c r="M39" s="47">
        <f t="shared" si="19"/>
        <v>78.946345256609646</v>
      </c>
      <c r="N39" s="47">
        <f t="shared" si="0"/>
        <v>85.874649204864369</v>
      </c>
      <c r="O39" s="47">
        <f t="shared" si="0"/>
        <v>82.476880541519691</v>
      </c>
      <c r="P39" s="28">
        <v>4061</v>
      </c>
      <c r="Q39" s="28">
        <v>4590</v>
      </c>
      <c r="R39" s="28">
        <v>8651</v>
      </c>
      <c r="S39" s="28">
        <v>1515</v>
      </c>
      <c r="T39" s="28">
        <v>2129</v>
      </c>
      <c r="U39" s="28">
        <v>3644</v>
      </c>
      <c r="V39" s="47">
        <f t="shared" si="67"/>
        <v>37.306082245752279</v>
      </c>
      <c r="W39" s="47">
        <f t="shared" si="68"/>
        <v>46.383442265795203</v>
      </c>
      <c r="X39" s="47">
        <f t="shared" si="69"/>
        <v>42.12229800023119</v>
      </c>
      <c r="Y39" s="28">
        <v>4724</v>
      </c>
      <c r="Z39" s="28">
        <v>4825</v>
      </c>
      <c r="AA39" s="28">
        <v>9549</v>
      </c>
      <c r="AB39" s="28">
        <v>3855</v>
      </c>
      <c r="AC39" s="28">
        <v>4208</v>
      </c>
      <c r="AD39" s="28">
        <v>8063</v>
      </c>
      <c r="AE39" s="28">
        <v>2927</v>
      </c>
      <c r="AF39" s="28">
        <v>3521</v>
      </c>
      <c r="AG39" s="28">
        <v>6448</v>
      </c>
      <c r="AH39" s="47">
        <f t="shared" si="21"/>
        <v>75.927367055771725</v>
      </c>
      <c r="AI39" s="47">
        <f t="shared" si="3"/>
        <v>83.673954372623569</v>
      </c>
      <c r="AJ39" s="47">
        <f t="shared" si="4"/>
        <v>79.970234404067966</v>
      </c>
      <c r="AK39" s="28">
        <v>2927</v>
      </c>
      <c r="AL39" s="28">
        <v>3521</v>
      </c>
      <c r="AM39" s="28">
        <v>6448</v>
      </c>
      <c r="AN39" s="28">
        <v>950</v>
      </c>
      <c r="AO39" s="28">
        <v>1446</v>
      </c>
      <c r="AP39" s="28">
        <v>2396</v>
      </c>
      <c r="AQ39" s="47">
        <f t="shared" ref="AQ39" si="142">+AN39/AK39*100</f>
        <v>32.456440040997606</v>
      </c>
      <c r="AR39" s="47">
        <f t="shared" ref="AR39" si="143">+AO39/AL39*100</f>
        <v>41.067878443623975</v>
      </c>
      <c r="AS39" s="47">
        <f t="shared" ref="AS39" si="144">+AP39/AM39*100</f>
        <v>37.158808933002483</v>
      </c>
      <c r="AT39" s="28">
        <v>793</v>
      </c>
      <c r="AU39" s="28">
        <v>701</v>
      </c>
      <c r="AV39" s="28">
        <v>1494</v>
      </c>
      <c r="AW39" s="28">
        <v>682</v>
      </c>
      <c r="AX39" s="28">
        <v>640</v>
      </c>
      <c r="AY39" s="28">
        <v>1322</v>
      </c>
      <c r="AZ39" s="28">
        <v>564</v>
      </c>
      <c r="BA39" s="28">
        <v>593</v>
      </c>
      <c r="BB39" s="28">
        <v>1157</v>
      </c>
      <c r="BC39" s="47">
        <f t="shared" si="23"/>
        <v>82.697947214076251</v>
      </c>
      <c r="BD39" s="47">
        <f t="shared" si="7"/>
        <v>92.65625</v>
      </c>
      <c r="BE39" s="47">
        <f t="shared" si="8"/>
        <v>87.518910741301056</v>
      </c>
      <c r="BF39" s="28">
        <v>564</v>
      </c>
      <c r="BG39" s="28">
        <v>593</v>
      </c>
      <c r="BH39" s="28">
        <v>1157</v>
      </c>
      <c r="BI39" s="28">
        <v>192</v>
      </c>
      <c r="BJ39" s="28">
        <v>316</v>
      </c>
      <c r="BK39" s="28">
        <v>508</v>
      </c>
      <c r="BL39" s="47">
        <f t="shared" ref="BL39" si="145">+BI39/BF39*100</f>
        <v>34.042553191489361</v>
      </c>
      <c r="BM39" s="47">
        <f t="shared" ref="BM39" si="146">+BJ39/BG39*100</f>
        <v>53.288364249578414</v>
      </c>
      <c r="BN39" s="47">
        <f t="shared" ref="BN39" si="147">+BK39/BH39*100</f>
        <v>43.906655142610198</v>
      </c>
      <c r="BO39" s="28">
        <v>617</v>
      </c>
      <c r="BP39" s="28">
        <v>503</v>
      </c>
      <c r="BQ39" s="28">
        <v>1120</v>
      </c>
      <c r="BR39" s="28">
        <v>607</v>
      </c>
      <c r="BS39" s="28">
        <v>497</v>
      </c>
      <c r="BT39" s="28">
        <v>1104</v>
      </c>
      <c r="BU39" s="28">
        <v>570</v>
      </c>
      <c r="BV39" s="28">
        <v>476</v>
      </c>
      <c r="BW39" s="28">
        <v>1046</v>
      </c>
      <c r="BX39" s="47">
        <f t="shared" si="25"/>
        <v>93.904448105436572</v>
      </c>
      <c r="BY39" s="47">
        <f t="shared" si="11"/>
        <v>95.774647887323937</v>
      </c>
      <c r="BZ39" s="47">
        <f t="shared" si="12"/>
        <v>94.746376811594203</v>
      </c>
      <c r="CA39" s="28">
        <v>570</v>
      </c>
      <c r="CB39" s="28">
        <v>476</v>
      </c>
      <c r="CC39" s="28">
        <v>1046</v>
      </c>
      <c r="CD39" s="28">
        <v>373</v>
      </c>
      <c r="CE39" s="28">
        <v>367</v>
      </c>
      <c r="CF39" s="28">
        <v>740</v>
      </c>
      <c r="CG39" s="47">
        <f t="shared" si="99"/>
        <v>65.438596491228068</v>
      </c>
      <c r="CH39" s="47">
        <f t="shared" si="100"/>
        <v>77.100840336134453</v>
      </c>
      <c r="CI39" s="47">
        <f t="shared" si="101"/>
        <v>70.745697896749533</v>
      </c>
      <c r="CJ39" s="40"/>
      <c r="CK39" s="40"/>
      <c r="CL39" s="40"/>
      <c r="CM39" s="40"/>
      <c r="CN39" s="40"/>
      <c r="CO39" s="40"/>
      <c r="CP39" s="40"/>
      <c r="CQ39" s="40"/>
      <c r="CR39" s="40"/>
      <c r="CS39" s="48"/>
      <c r="CT39" s="48"/>
      <c r="CU39" s="48"/>
      <c r="CV39" s="40"/>
      <c r="CW39" s="40"/>
      <c r="CX39" s="40"/>
      <c r="CY39" s="40"/>
      <c r="CZ39" s="40"/>
      <c r="DA39" s="40"/>
      <c r="DB39" s="48"/>
      <c r="DC39" s="48"/>
      <c r="DD39" s="48"/>
    </row>
    <row r="40" spans="1:108" s="8" customFormat="1" ht="28.5" x14ac:dyDescent="0.25">
      <c r="A40" s="17">
        <v>32</v>
      </c>
      <c r="B40" s="17" t="s">
        <v>25</v>
      </c>
      <c r="C40" s="7" t="s">
        <v>78</v>
      </c>
      <c r="D40" s="28">
        <v>26838</v>
      </c>
      <c r="E40" s="28">
        <v>25421</v>
      </c>
      <c r="F40" s="28">
        <v>52259</v>
      </c>
      <c r="G40" s="28">
        <v>26646</v>
      </c>
      <c r="H40" s="28">
        <v>25253</v>
      </c>
      <c r="I40" s="28">
        <v>51899</v>
      </c>
      <c r="J40" s="28">
        <v>21841</v>
      </c>
      <c r="K40" s="28">
        <v>21194</v>
      </c>
      <c r="L40" s="28">
        <v>43035</v>
      </c>
      <c r="M40" s="47">
        <f t="shared" si="19"/>
        <v>81.967274637844341</v>
      </c>
      <c r="N40" s="47">
        <f t="shared" si="0"/>
        <v>83.926662178751045</v>
      </c>
      <c r="O40" s="47">
        <f t="shared" si="0"/>
        <v>82.920672845334209</v>
      </c>
      <c r="P40" s="28">
        <v>21841</v>
      </c>
      <c r="Q40" s="28">
        <v>21194</v>
      </c>
      <c r="R40" s="28">
        <v>43035</v>
      </c>
      <c r="S40" s="28">
        <v>20350</v>
      </c>
      <c r="T40" s="28">
        <v>20425</v>
      </c>
      <c r="U40" s="28">
        <v>40775</v>
      </c>
      <c r="V40" s="47">
        <f t="shared" si="67"/>
        <v>93.173389496817919</v>
      </c>
      <c r="W40" s="47">
        <f t="shared" si="68"/>
        <v>96.371614607907901</v>
      </c>
      <c r="X40" s="47">
        <f t="shared" si="69"/>
        <v>94.748460555361916</v>
      </c>
      <c r="Y40" s="40"/>
      <c r="Z40" s="40"/>
      <c r="AA40" s="40"/>
      <c r="AB40" s="40"/>
      <c r="AC40" s="40"/>
      <c r="AD40" s="40"/>
      <c r="AE40" s="40"/>
      <c r="AF40" s="40"/>
      <c r="AG40" s="40"/>
      <c r="AH40" s="48"/>
      <c r="AI40" s="48"/>
      <c r="AJ40" s="48"/>
      <c r="AK40" s="40"/>
      <c r="AL40" s="40"/>
      <c r="AM40" s="40"/>
      <c r="AN40" s="40"/>
      <c r="AO40" s="40"/>
      <c r="AP40" s="40"/>
      <c r="AQ40" s="48"/>
      <c r="AR40" s="48"/>
      <c r="AS40" s="48"/>
      <c r="AT40" s="40"/>
      <c r="AU40" s="40"/>
      <c r="AV40" s="40"/>
      <c r="AW40" s="40"/>
      <c r="AX40" s="40"/>
      <c r="AY40" s="40"/>
      <c r="AZ40" s="40"/>
      <c r="BA40" s="40"/>
      <c r="BB40" s="40"/>
      <c r="BC40" s="48"/>
      <c r="BD40" s="48"/>
      <c r="BE40" s="48"/>
      <c r="BF40" s="40"/>
      <c r="BG40" s="40"/>
      <c r="BH40" s="40"/>
      <c r="BI40" s="40"/>
      <c r="BJ40" s="40"/>
      <c r="BK40" s="40"/>
      <c r="BL40" s="48"/>
      <c r="BM40" s="48"/>
      <c r="BN40" s="48"/>
      <c r="BO40" s="40"/>
      <c r="BP40" s="40"/>
      <c r="BQ40" s="40"/>
      <c r="BR40" s="40"/>
      <c r="BS40" s="40"/>
      <c r="BT40" s="40"/>
      <c r="BU40" s="40"/>
      <c r="BV40" s="40"/>
      <c r="BW40" s="40"/>
      <c r="BX40" s="48"/>
      <c r="BY40" s="48"/>
      <c r="BZ40" s="48"/>
      <c r="CA40" s="40"/>
      <c r="CB40" s="40"/>
      <c r="CC40" s="40"/>
      <c r="CD40" s="40"/>
      <c r="CE40" s="40"/>
      <c r="CF40" s="40"/>
      <c r="CG40" s="48"/>
      <c r="CH40" s="48"/>
      <c r="CI40" s="48"/>
      <c r="CJ40" s="40"/>
      <c r="CK40" s="40"/>
      <c r="CL40" s="40"/>
      <c r="CM40" s="40"/>
      <c r="CN40" s="40"/>
      <c r="CO40" s="40"/>
      <c r="CP40" s="40"/>
      <c r="CQ40" s="40"/>
      <c r="CR40" s="40"/>
      <c r="CS40" s="48"/>
      <c r="CT40" s="48"/>
      <c r="CU40" s="48"/>
      <c r="CV40" s="40"/>
      <c r="CW40" s="40"/>
      <c r="CX40" s="40"/>
      <c r="CY40" s="40"/>
      <c r="CZ40" s="40"/>
      <c r="DA40" s="40"/>
      <c r="DB40" s="48"/>
      <c r="DC40" s="48"/>
      <c r="DD40" s="48"/>
    </row>
    <row r="41" spans="1:108" s="6" customFormat="1" ht="28.5" x14ac:dyDescent="0.25">
      <c r="A41" s="17">
        <v>33</v>
      </c>
      <c r="B41" s="17" t="s">
        <v>47</v>
      </c>
      <c r="C41" s="7" t="s">
        <v>96</v>
      </c>
      <c r="D41" s="28">
        <v>5665</v>
      </c>
      <c r="E41" s="28">
        <v>6517</v>
      </c>
      <c r="F41" s="28">
        <v>12182</v>
      </c>
      <c r="G41" s="28">
        <v>5665</v>
      </c>
      <c r="H41" s="28">
        <v>6517</v>
      </c>
      <c r="I41" s="28">
        <v>12182</v>
      </c>
      <c r="J41" s="28">
        <v>5072</v>
      </c>
      <c r="K41" s="28">
        <v>5891</v>
      </c>
      <c r="L41" s="28">
        <v>10963</v>
      </c>
      <c r="M41" s="47">
        <f t="shared" si="19"/>
        <v>89.532215357458085</v>
      </c>
      <c r="N41" s="47">
        <f t="shared" si="0"/>
        <v>90.39435323001382</v>
      </c>
      <c r="O41" s="47">
        <f t="shared" si="0"/>
        <v>89.9934329338368</v>
      </c>
      <c r="P41" s="28">
        <v>5072</v>
      </c>
      <c r="Q41" s="28">
        <v>5891</v>
      </c>
      <c r="R41" s="28">
        <v>10963</v>
      </c>
      <c r="S41" s="28">
        <v>512</v>
      </c>
      <c r="T41" s="28">
        <v>624</v>
      </c>
      <c r="U41" s="28">
        <v>1136</v>
      </c>
      <c r="V41" s="47">
        <f t="shared" si="67"/>
        <v>10.094637223974763</v>
      </c>
      <c r="W41" s="47">
        <f t="shared" si="68"/>
        <v>10.592429129180106</v>
      </c>
      <c r="X41" s="47">
        <f t="shared" si="69"/>
        <v>10.362127154975829</v>
      </c>
      <c r="Y41" s="28">
        <v>5665</v>
      </c>
      <c r="Z41" s="28">
        <v>6517</v>
      </c>
      <c r="AA41" s="28">
        <v>12182</v>
      </c>
      <c r="AB41" s="28">
        <v>5665</v>
      </c>
      <c r="AC41" s="28">
        <v>6517</v>
      </c>
      <c r="AD41" s="28">
        <v>12182</v>
      </c>
      <c r="AE41" s="28">
        <v>5072</v>
      </c>
      <c r="AF41" s="28">
        <v>5891</v>
      </c>
      <c r="AG41" s="28">
        <v>10963</v>
      </c>
      <c r="AH41" s="47">
        <f t="shared" si="21"/>
        <v>89.532215357458085</v>
      </c>
      <c r="AI41" s="47">
        <f t="shared" si="3"/>
        <v>90.39435323001382</v>
      </c>
      <c r="AJ41" s="47">
        <f t="shared" si="4"/>
        <v>89.9934329338368</v>
      </c>
      <c r="AK41" s="28">
        <v>5072</v>
      </c>
      <c r="AL41" s="28">
        <v>5891</v>
      </c>
      <c r="AM41" s="28">
        <v>10963</v>
      </c>
      <c r="AN41" s="28">
        <v>512</v>
      </c>
      <c r="AO41" s="28">
        <v>624</v>
      </c>
      <c r="AP41" s="28">
        <v>1136</v>
      </c>
      <c r="AQ41" s="47">
        <f t="shared" ref="AQ41:AQ42" si="148">+AN41/AK41*100</f>
        <v>10.094637223974763</v>
      </c>
      <c r="AR41" s="47">
        <f t="shared" ref="AR41:AR42" si="149">+AO41/AL41*100</f>
        <v>10.592429129180106</v>
      </c>
      <c r="AS41" s="47">
        <f t="shared" ref="AS41:AS42" si="150">+AP41/AM41*100</f>
        <v>10.362127154975829</v>
      </c>
      <c r="AT41" s="40"/>
      <c r="AU41" s="40"/>
      <c r="AV41" s="40"/>
      <c r="AW41" s="40"/>
      <c r="AX41" s="40"/>
      <c r="AY41" s="40"/>
      <c r="AZ41" s="40"/>
      <c r="BA41" s="40"/>
      <c r="BB41" s="40"/>
      <c r="BC41" s="48"/>
      <c r="BD41" s="48"/>
      <c r="BE41" s="48"/>
      <c r="BF41" s="40"/>
      <c r="BG41" s="40"/>
      <c r="BH41" s="40"/>
      <c r="BI41" s="40"/>
      <c r="BJ41" s="40"/>
      <c r="BK41" s="40"/>
      <c r="BL41" s="48"/>
      <c r="BM41" s="48"/>
      <c r="BN41" s="48"/>
      <c r="BO41" s="40"/>
      <c r="BP41" s="40"/>
      <c r="BQ41" s="40"/>
      <c r="BR41" s="40"/>
      <c r="BS41" s="40"/>
      <c r="BT41" s="40"/>
      <c r="BU41" s="40"/>
      <c r="BV41" s="40"/>
      <c r="BW41" s="40"/>
      <c r="BX41" s="48"/>
      <c r="BY41" s="48"/>
      <c r="BZ41" s="48"/>
      <c r="CA41" s="40"/>
      <c r="CB41" s="40"/>
      <c r="CC41" s="40"/>
      <c r="CD41" s="40"/>
      <c r="CE41" s="40"/>
      <c r="CF41" s="40"/>
      <c r="CG41" s="48"/>
      <c r="CH41" s="48"/>
      <c r="CI41" s="48"/>
      <c r="CJ41" s="40"/>
      <c r="CK41" s="40"/>
      <c r="CL41" s="40"/>
      <c r="CM41" s="40"/>
      <c r="CN41" s="40"/>
      <c r="CO41" s="40"/>
      <c r="CP41" s="40"/>
      <c r="CQ41" s="40"/>
      <c r="CR41" s="40"/>
      <c r="CS41" s="48"/>
      <c r="CT41" s="48"/>
      <c r="CU41" s="48"/>
      <c r="CV41" s="40"/>
      <c r="CW41" s="40"/>
      <c r="CX41" s="40"/>
      <c r="CY41" s="40"/>
      <c r="CZ41" s="40"/>
      <c r="DA41" s="40"/>
      <c r="DB41" s="48"/>
      <c r="DC41" s="48"/>
      <c r="DD41" s="48"/>
    </row>
    <row r="42" spans="1:108" s="6" customFormat="1" ht="28.5" x14ac:dyDescent="0.25">
      <c r="A42" s="17">
        <v>34</v>
      </c>
      <c r="B42" s="88" t="s">
        <v>48</v>
      </c>
      <c r="C42" s="7" t="s">
        <v>20</v>
      </c>
      <c r="D42" s="28">
        <v>12198</v>
      </c>
      <c r="E42" s="28">
        <v>10199</v>
      </c>
      <c r="F42" s="28">
        <v>22397</v>
      </c>
      <c r="G42" s="28">
        <v>10369</v>
      </c>
      <c r="H42" s="28">
        <v>9375</v>
      </c>
      <c r="I42" s="28">
        <v>19744</v>
      </c>
      <c r="J42" s="28">
        <v>8596</v>
      </c>
      <c r="K42" s="28">
        <v>8240</v>
      </c>
      <c r="L42" s="28">
        <v>16836</v>
      </c>
      <c r="M42" s="47">
        <f t="shared" si="19"/>
        <v>82.900954769023045</v>
      </c>
      <c r="N42" s="47">
        <f t="shared" si="0"/>
        <v>87.893333333333331</v>
      </c>
      <c r="O42" s="47">
        <f t="shared" si="0"/>
        <v>85.271474878444081</v>
      </c>
      <c r="P42" s="28">
        <v>8596</v>
      </c>
      <c r="Q42" s="28">
        <v>8240</v>
      </c>
      <c r="R42" s="28">
        <v>16836</v>
      </c>
      <c r="S42" s="28">
        <v>5107</v>
      </c>
      <c r="T42" s="28">
        <v>5628</v>
      </c>
      <c r="U42" s="28">
        <v>10735</v>
      </c>
      <c r="V42" s="47">
        <f t="shared" si="67"/>
        <v>59.411354118194502</v>
      </c>
      <c r="W42" s="47">
        <f t="shared" si="68"/>
        <v>68.300970873786397</v>
      </c>
      <c r="X42" s="47">
        <f t="shared" si="69"/>
        <v>63.762176288904726</v>
      </c>
      <c r="Y42" s="28">
        <v>726</v>
      </c>
      <c r="Z42" s="28">
        <v>1021</v>
      </c>
      <c r="AA42" s="28">
        <v>1747</v>
      </c>
      <c r="AB42" s="28">
        <v>663</v>
      </c>
      <c r="AC42" s="28">
        <v>981</v>
      </c>
      <c r="AD42" s="28">
        <v>1644</v>
      </c>
      <c r="AE42" s="28">
        <v>493</v>
      </c>
      <c r="AF42" s="28">
        <v>833</v>
      </c>
      <c r="AG42" s="28">
        <v>1326</v>
      </c>
      <c r="AH42" s="47">
        <f t="shared" si="21"/>
        <v>74.358974358974365</v>
      </c>
      <c r="AI42" s="47">
        <f t="shared" si="3"/>
        <v>84.913353720693181</v>
      </c>
      <c r="AJ42" s="47">
        <f t="shared" si="4"/>
        <v>80.65693430656934</v>
      </c>
      <c r="AK42" s="28">
        <v>493</v>
      </c>
      <c r="AL42" s="28">
        <v>833</v>
      </c>
      <c r="AM42" s="28">
        <v>1326</v>
      </c>
      <c r="AN42" s="28">
        <v>232</v>
      </c>
      <c r="AO42" s="28">
        <v>517</v>
      </c>
      <c r="AP42" s="28">
        <v>749</v>
      </c>
      <c r="AQ42" s="47">
        <f t="shared" si="148"/>
        <v>47.058823529411761</v>
      </c>
      <c r="AR42" s="47">
        <f t="shared" si="149"/>
        <v>62.064825930372145</v>
      </c>
      <c r="AS42" s="47">
        <f t="shared" si="150"/>
        <v>56.485671191553543</v>
      </c>
      <c r="AT42" s="28">
        <v>2764</v>
      </c>
      <c r="AU42" s="28">
        <v>2187</v>
      </c>
      <c r="AV42" s="28">
        <v>4951</v>
      </c>
      <c r="AW42" s="28">
        <v>2658</v>
      </c>
      <c r="AX42" s="28">
        <v>2123</v>
      </c>
      <c r="AY42" s="28">
        <v>4781</v>
      </c>
      <c r="AZ42" s="28">
        <v>2211</v>
      </c>
      <c r="BA42" s="28">
        <v>1817</v>
      </c>
      <c r="BB42" s="28">
        <v>4028</v>
      </c>
      <c r="BC42" s="47">
        <f t="shared" si="23"/>
        <v>83.182844243792317</v>
      </c>
      <c r="BD42" s="47">
        <f t="shared" si="7"/>
        <v>85.586434291097504</v>
      </c>
      <c r="BE42" s="47">
        <f t="shared" si="8"/>
        <v>84.250156870947507</v>
      </c>
      <c r="BF42" s="28">
        <v>2211</v>
      </c>
      <c r="BG42" s="28">
        <v>1817</v>
      </c>
      <c r="BH42" s="28">
        <v>4028</v>
      </c>
      <c r="BI42" s="28">
        <v>1140</v>
      </c>
      <c r="BJ42" s="28">
        <v>1090</v>
      </c>
      <c r="BK42" s="28">
        <v>2230</v>
      </c>
      <c r="BL42" s="47">
        <f t="shared" ref="BL42" si="151">+BI42/BF42*100</f>
        <v>51.560379918588872</v>
      </c>
      <c r="BM42" s="47">
        <f t="shared" ref="BM42" si="152">+BJ42/BG42*100</f>
        <v>59.988992845349479</v>
      </c>
      <c r="BN42" s="47">
        <f t="shared" ref="BN42" si="153">+BK42/BH42*100</f>
        <v>55.362462760675271</v>
      </c>
      <c r="BO42" s="28">
        <v>8680</v>
      </c>
      <c r="BP42" s="28">
        <v>6979</v>
      </c>
      <c r="BQ42" s="28">
        <v>15659</v>
      </c>
      <c r="BR42" s="28">
        <v>7029</v>
      </c>
      <c r="BS42" s="28">
        <v>6259</v>
      </c>
      <c r="BT42" s="28">
        <v>13288</v>
      </c>
      <c r="BU42" s="28">
        <v>5881</v>
      </c>
      <c r="BV42" s="28">
        <v>5585</v>
      </c>
      <c r="BW42" s="28">
        <v>11466</v>
      </c>
      <c r="BX42" s="47">
        <f t="shared" si="25"/>
        <v>83.667662540901972</v>
      </c>
      <c r="BY42" s="47">
        <f t="shared" si="11"/>
        <v>89.231506630452145</v>
      </c>
      <c r="BZ42" s="47">
        <f t="shared" si="12"/>
        <v>86.288380493678503</v>
      </c>
      <c r="CA42" s="28">
        <v>5881</v>
      </c>
      <c r="CB42" s="28">
        <v>5585</v>
      </c>
      <c r="CC42" s="28">
        <v>11466</v>
      </c>
      <c r="CD42" s="28">
        <v>3732</v>
      </c>
      <c r="CE42" s="28">
        <v>4020</v>
      </c>
      <c r="CF42" s="28">
        <v>7752</v>
      </c>
      <c r="CG42" s="47">
        <f t="shared" ref="CG42" si="154">+CD42/CA42*100</f>
        <v>63.458595476959701</v>
      </c>
      <c r="CH42" s="47">
        <f t="shared" ref="CH42" si="155">+CE42/CB42*100</f>
        <v>71.978513876454784</v>
      </c>
      <c r="CI42" s="47">
        <f t="shared" ref="CI42" si="156">+CF42/CC42*100</f>
        <v>67.608581894296179</v>
      </c>
      <c r="CJ42" s="28">
        <v>28</v>
      </c>
      <c r="CK42" s="28">
        <v>12</v>
      </c>
      <c r="CL42" s="28">
        <v>40</v>
      </c>
      <c r="CM42" s="28">
        <v>19</v>
      </c>
      <c r="CN42" s="28">
        <v>12</v>
      </c>
      <c r="CO42" s="28">
        <v>31</v>
      </c>
      <c r="CP42" s="28">
        <v>11</v>
      </c>
      <c r="CQ42" s="28">
        <v>5</v>
      </c>
      <c r="CR42" s="28">
        <v>16</v>
      </c>
      <c r="CS42" s="47">
        <f t="shared" si="63"/>
        <v>57.894736842105267</v>
      </c>
      <c r="CT42" s="47">
        <f t="shared" si="15"/>
        <v>41.666666666666671</v>
      </c>
      <c r="CU42" s="47">
        <f t="shared" si="16"/>
        <v>51.612903225806448</v>
      </c>
      <c r="CV42" s="28">
        <v>11</v>
      </c>
      <c r="CW42" s="28">
        <v>5</v>
      </c>
      <c r="CX42" s="28">
        <v>16</v>
      </c>
      <c r="CY42" s="28">
        <v>3</v>
      </c>
      <c r="CZ42" s="28">
        <v>1</v>
      </c>
      <c r="DA42" s="28">
        <v>4</v>
      </c>
      <c r="DB42" s="47">
        <f t="shared" ref="DB42" si="157">+CY42/CV42*100</f>
        <v>27.27272727272727</v>
      </c>
      <c r="DC42" s="47">
        <f t="shared" ref="DC42" si="158">+CZ42/CW42*100</f>
        <v>20</v>
      </c>
      <c r="DD42" s="47">
        <f t="shared" ref="DD42" si="159">+DA42/CX42*100</f>
        <v>25</v>
      </c>
    </row>
    <row r="43" spans="1:108" s="6" customFormat="1" ht="42.75" x14ac:dyDescent="0.25">
      <c r="A43" s="17">
        <v>35</v>
      </c>
      <c r="B43" s="90"/>
      <c r="C43" s="7" t="s">
        <v>62</v>
      </c>
      <c r="D43" s="40"/>
      <c r="E43" s="40"/>
      <c r="F43" s="40"/>
      <c r="G43" s="40"/>
      <c r="H43" s="40"/>
      <c r="I43" s="40"/>
      <c r="J43" s="40"/>
      <c r="K43" s="40"/>
      <c r="L43" s="40"/>
      <c r="M43" s="48"/>
      <c r="N43" s="48"/>
      <c r="O43" s="48"/>
      <c r="P43" s="40"/>
      <c r="Q43" s="40"/>
      <c r="R43" s="40"/>
      <c r="S43" s="40"/>
      <c r="T43" s="40"/>
      <c r="U43" s="40"/>
      <c r="V43" s="48"/>
      <c r="W43" s="48"/>
      <c r="X43" s="48"/>
      <c r="Y43" s="40"/>
      <c r="Z43" s="40"/>
      <c r="AA43" s="40"/>
      <c r="AB43" s="40"/>
      <c r="AC43" s="40"/>
      <c r="AD43" s="40"/>
      <c r="AE43" s="40"/>
      <c r="AF43" s="40"/>
      <c r="AG43" s="40"/>
      <c r="AH43" s="48"/>
      <c r="AI43" s="48"/>
      <c r="AJ43" s="48"/>
      <c r="AK43" s="40"/>
      <c r="AL43" s="40"/>
      <c r="AM43" s="40"/>
      <c r="AN43" s="40"/>
      <c r="AO43" s="40"/>
      <c r="AP43" s="40"/>
      <c r="AQ43" s="48"/>
      <c r="AR43" s="48"/>
      <c r="AS43" s="48"/>
      <c r="AT43" s="40"/>
      <c r="AU43" s="40"/>
      <c r="AV43" s="40"/>
      <c r="AW43" s="40"/>
      <c r="AX43" s="40"/>
      <c r="AY43" s="40"/>
      <c r="AZ43" s="40"/>
      <c r="BA43" s="40"/>
      <c r="BB43" s="40"/>
      <c r="BC43" s="48"/>
      <c r="BD43" s="48"/>
      <c r="BE43" s="48"/>
      <c r="BF43" s="40"/>
      <c r="BG43" s="40"/>
      <c r="BH43" s="40"/>
      <c r="BI43" s="40"/>
      <c r="BJ43" s="40"/>
      <c r="BK43" s="40"/>
      <c r="BL43" s="48"/>
      <c r="BM43" s="48"/>
      <c r="BN43" s="48"/>
      <c r="BO43" s="40"/>
      <c r="BP43" s="40"/>
      <c r="BQ43" s="40"/>
      <c r="BR43" s="40"/>
      <c r="BS43" s="40"/>
      <c r="BT43" s="40"/>
      <c r="BU43" s="40"/>
      <c r="BV43" s="40"/>
      <c r="BW43" s="40"/>
      <c r="BX43" s="48"/>
      <c r="BY43" s="48"/>
      <c r="BZ43" s="48"/>
      <c r="CA43" s="40"/>
      <c r="CB43" s="40"/>
      <c r="CC43" s="40"/>
      <c r="CD43" s="40"/>
      <c r="CE43" s="40"/>
      <c r="CF43" s="40"/>
      <c r="CG43" s="48"/>
      <c r="CH43" s="48"/>
      <c r="CI43" s="48"/>
      <c r="CJ43" s="40"/>
      <c r="CK43" s="40"/>
      <c r="CL43" s="40"/>
      <c r="CM43" s="40"/>
      <c r="CN43" s="40"/>
      <c r="CO43" s="40"/>
      <c r="CP43" s="40"/>
      <c r="CQ43" s="40"/>
      <c r="CR43" s="40"/>
      <c r="CS43" s="48"/>
      <c r="CT43" s="48"/>
      <c r="CU43" s="48"/>
      <c r="CV43" s="40"/>
      <c r="CW43" s="40"/>
      <c r="CX43" s="40"/>
      <c r="CY43" s="40"/>
      <c r="CZ43" s="40"/>
      <c r="DA43" s="40"/>
      <c r="DB43" s="48"/>
      <c r="DC43" s="48"/>
      <c r="DD43" s="48"/>
    </row>
    <row r="44" spans="1:108" s="6" customFormat="1" x14ac:dyDescent="0.25">
      <c r="A44" s="17">
        <v>36</v>
      </c>
      <c r="B44" s="90"/>
      <c r="C44" s="7" t="s">
        <v>61</v>
      </c>
      <c r="D44" s="28">
        <v>13</v>
      </c>
      <c r="E44" s="28">
        <v>22</v>
      </c>
      <c r="F44" s="28">
        <v>35</v>
      </c>
      <c r="G44" s="28">
        <v>13</v>
      </c>
      <c r="H44" s="28">
        <v>22</v>
      </c>
      <c r="I44" s="28">
        <v>35</v>
      </c>
      <c r="J44" s="28">
        <v>11</v>
      </c>
      <c r="K44" s="28">
        <v>22</v>
      </c>
      <c r="L44" s="28">
        <v>33</v>
      </c>
      <c r="M44" s="47">
        <f t="shared" si="19"/>
        <v>84.615384615384613</v>
      </c>
      <c r="N44" s="47">
        <f t="shared" si="0"/>
        <v>100</v>
      </c>
      <c r="O44" s="47">
        <f t="shared" si="0"/>
        <v>94.285714285714278</v>
      </c>
      <c r="P44" s="28">
        <v>11</v>
      </c>
      <c r="Q44" s="28">
        <v>22</v>
      </c>
      <c r="R44" s="28">
        <v>33</v>
      </c>
      <c r="S44" s="28">
        <v>4</v>
      </c>
      <c r="T44" s="28">
        <v>9</v>
      </c>
      <c r="U44" s="28">
        <v>13</v>
      </c>
      <c r="V44" s="47">
        <f t="shared" ref="V44:V50" si="160">+S44/P44*100</f>
        <v>36.363636363636367</v>
      </c>
      <c r="W44" s="47">
        <f t="shared" ref="W44:W50" si="161">+T44/Q44*100</f>
        <v>40.909090909090914</v>
      </c>
      <c r="X44" s="47">
        <f t="shared" ref="X44:X50" si="162">+U44/R44*100</f>
        <v>39.393939393939391</v>
      </c>
      <c r="Y44" s="40"/>
      <c r="Z44" s="40"/>
      <c r="AA44" s="40"/>
      <c r="AB44" s="40"/>
      <c r="AC44" s="40"/>
      <c r="AD44" s="40"/>
      <c r="AE44" s="40"/>
      <c r="AF44" s="40"/>
      <c r="AG44" s="40"/>
      <c r="AH44" s="48"/>
      <c r="AI44" s="48"/>
      <c r="AJ44" s="48"/>
      <c r="AK44" s="40"/>
      <c r="AL44" s="40"/>
      <c r="AM44" s="40"/>
      <c r="AN44" s="40"/>
      <c r="AO44" s="40"/>
      <c r="AP44" s="40"/>
      <c r="AQ44" s="48"/>
      <c r="AR44" s="48"/>
      <c r="AS44" s="48"/>
      <c r="AT44" s="28">
        <v>0</v>
      </c>
      <c r="AU44" s="28">
        <v>1</v>
      </c>
      <c r="AV44" s="28">
        <v>1</v>
      </c>
      <c r="AW44" s="28">
        <v>0</v>
      </c>
      <c r="AX44" s="28">
        <v>1</v>
      </c>
      <c r="AY44" s="28">
        <v>1</v>
      </c>
      <c r="AZ44" s="28">
        <v>0</v>
      </c>
      <c r="BA44" s="28">
        <v>1</v>
      </c>
      <c r="BB44" s="28">
        <v>1</v>
      </c>
      <c r="BC44" s="48"/>
      <c r="BD44" s="47">
        <f t="shared" si="7"/>
        <v>100</v>
      </c>
      <c r="BE44" s="47">
        <f t="shared" si="8"/>
        <v>100</v>
      </c>
      <c r="BF44" s="28">
        <v>0</v>
      </c>
      <c r="BG44" s="28">
        <v>1</v>
      </c>
      <c r="BH44" s="28">
        <v>1</v>
      </c>
      <c r="BI44" s="28">
        <v>0</v>
      </c>
      <c r="BJ44" s="28">
        <v>1</v>
      </c>
      <c r="BK44" s="28">
        <v>1</v>
      </c>
      <c r="BL44" s="48"/>
      <c r="BM44" s="47">
        <f t="shared" ref="BM44:BM46" si="163">+BJ44/BG44*100</f>
        <v>100</v>
      </c>
      <c r="BN44" s="47">
        <f t="shared" ref="BN44:BN47" si="164">+BK44/BH44*100</f>
        <v>100</v>
      </c>
      <c r="BO44" s="28">
        <v>13</v>
      </c>
      <c r="BP44" s="28">
        <v>21</v>
      </c>
      <c r="BQ44" s="28">
        <v>34</v>
      </c>
      <c r="BR44" s="28">
        <v>13</v>
      </c>
      <c r="BS44" s="28">
        <v>21</v>
      </c>
      <c r="BT44" s="28">
        <v>34</v>
      </c>
      <c r="BU44" s="28">
        <v>11</v>
      </c>
      <c r="BV44" s="28">
        <v>21</v>
      </c>
      <c r="BW44" s="28">
        <v>32</v>
      </c>
      <c r="BX44" s="47">
        <f t="shared" si="25"/>
        <v>84.615384615384613</v>
      </c>
      <c r="BY44" s="47">
        <f t="shared" si="11"/>
        <v>100</v>
      </c>
      <c r="BZ44" s="47">
        <f t="shared" si="12"/>
        <v>94.117647058823522</v>
      </c>
      <c r="CA44" s="28">
        <v>11</v>
      </c>
      <c r="CB44" s="28">
        <v>21</v>
      </c>
      <c r="CC44" s="28">
        <v>32</v>
      </c>
      <c r="CD44" s="28">
        <v>4</v>
      </c>
      <c r="CE44" s="28">
        <v>8</v>
      </c>
      <c r="CF44" s="28">
        <v>12</v>
      </c>
      <c r="CG44" s="47">
        <f t="shared" ref="CG44:CG46" si="165">+CD44/CA44*100</f>
        <v>36.363636363636367</v>
      </c>
      <c r="CH44" s="47">
        <f t="shared" ref="CH44:CH46" si="166">+CE44/CB44*100</f>
        <v>38.095238095238095</v>
      </c>
      <c r="CI44" s="47">
        <f t="shared" ref="CI44:CI46" si="167">+CF44/CC44*100</f>
        <v>37.5</v>
      </c>
      <c r="CJ44" s="40"/>
      <c r="CK44" s="40"/>
      <c r="CL44" s="40"/>
      <c r="CM44" s="40"/>
      <c r="CN44" s="40"/>
      <c r="CO44" s="40"/>
      <c r="CP44" s="40"/>
      <c r="CQ44" s="40"/>
      <c r="CR44" s="40"/>
      <c r="CS44" s="48"/>
      <c r="CT44" s="48"/>
      <c r="CU44" s="48"/>
      <c r="CV44" s="40"/>
      <c r="CW44" s="40"/>
      <c r="CX44" s="40"/>
      <c r="CY44" s="40"/>
      <c r="CZ44" s="40"/>
      <c r="DA44" s="40"/>
      <c r="DB44" s="48"/>
      <c r="DC44" s="48"/>
      <c r="DD44" s="48"/>
    </row>
    <row r="45" spans="1:108" s="9" customFormat="1" ht="49.5" customHeight="1" x14ac:dyDescent="0.25">
      <c r="A45" s="17">
        <v>37</v>
      </c>
      <c r="B45" s="89"/>
      <c r="C45" s="7" t="s">
        <v>60</v>
      </c>
      <c r="D45" s="28">
        <v>73</v>
      </c>
      <c r="E45" s="28">
        <v>37</v>
      </c>
      <c r="F45" s="28">
        <v>110</v>
      </c>
      <c r="G45" s="28">
        <v>73</v>
      </c>
      <c r="H45" s="28">
        <v>37</v>
      </c>
      <c r="I45" s="28">
        <v>110</v>
      </c>
      <c r="J45" s="28">
        <v>49</v>
      </c>
      <c r="K45" s="28">
        <v>19</v>
      </c>
      <c r="L45" s="28">
        <v>68</v>
      </c>
      <c r="M45" s="47">
        <f t="shared" si="19"/>
        <v>67.123287671232873</v>
      </c>
      <c r="N45" s="47">
        <f t="shared" si="0"/>
        <v>51.351351351351347</v>
      </c>
      <c r="O45" s="47">
        <f t="shared" si="0"/>
        <v>61.818181818181813</v>
      </c>
      <c r="P45" s="28">
        <v>49</v>
      </c>
      <c r="Q45" s="28">
        <v>19</v>
      </c>
      <c r="R45" s="28">
        <v>68</v>
      </c>
      <c r="S45" s="28">
        <v>49</v>
      </c>
      <c r="T45" s="28">
        <v>19</v>
      </c>
      <c r="U45" s="28">
        <v>68</v>
      </c>
      <c r="V45" s="47">
        <f t="shared" si="160"/>
        <v>100</v>
      </c>
      <c r="W45" s="47">
        <f t="shared" si="161"/>
        <v>100</v>
      </c>
      <c r="X45" s="47">
        <f t="shared" si="162"/>
        <v>100</v>
      </c>
      <c r="Y45" s="40"/>
      <c r="Z45" s="40"/>
      <c r="AA45" s="40"/>
      <c r="AB45" s="40"/>
      <c r="AC45" s="40"/>
      <c r="AD45" s="40"/>
      <c r="AE45" s="40"/>
      <c r="AF45" s="40"/>
      <c r="AG45" s="40"/>
      <c r="AH45" s="48"/>
      <c r="AI45" s="48"/>
      <c r="AJ45" s="48"/>
      <c r="AK45" s="40"/>
      <c r="AL45" s="40"/>
      <c r="AM45" s="40"/>
      <c r="AN45" s="40"/>
      <c r="AO45" s="40"/>
      <c r="AP45" s="40"/>
      <c r="AQ45" s="48"/>
      <c r="AR45" s="48"/>
      <c r="AS45" s="48"/>
      <c r="AT45" s="28">
        <v>49</v>
      </c>
      <c r="AU45" s="28">
        <v>20</v>
      </c>
      <c r="AV45" s="28">
        <v>69</v>
      </c>
      <c r="AW45" s="28">
        <v>49</v>
      </c>
      <c r="AX45" s="28">
        <v>20</v>
      </c>
      <c r="AY45" s="28">
        <v>69</v>
      </c>
      <c r="AZ45" s="28">
        <v>35</v>
      </c>
      <c r="BA45" s="28">
        <v>11</v>
      </c>
      <c r="BB45" s="28">
        <v>46</v>
      </c>
      <c r="BC45" s="47">
        <f t="shared" si="23"/>
        <v>71.428571428571431</v>
      </c>
      <c r="BD45" s="47">
        <f t="shared" si="7"/>
        <v>55.000000000000007</v>
      </c>
      <c r="BE45" s="47">
        <f t="shared" si="8"/>
        <v>66.666666666666657</v>
      </c>
      <c r="BF45" s="28">
        <v>35</v>
      </c>
      <c r="BG45" s="28">
        <v>11</v>
      </c>
      <c r="BH45" s="28">
        <v>46</v>
      </c>
      <c r="BI45" s="28">
        <v>35</v>
      </c>
      <c r="BJ45" s="28">
        <v>11</v>
      </c>
      <c r="BK45" s="28">
        <v>46</v>
      </c>
      <c r="BL45" s="47">
        <f t="shared" ref="BL45:BL47" si="168">+BI45/BF45*100</f>
        <v>100</v>
      </c>
      <c r="BM45" s="47">
        <f t="shared" si="163"/>
        <v>100</v>
      </c>
      <c r="BN45" s="47">
        <f t="shared" si="164"/>
        <v>100</v>
      </c>
      <c r="BO45" s="28">
        <v>24</v>
      </c>
      <c r="BP45" s="28">
        <v>17</v>
      </c>
      <c r="BQ45" s="28">
        <v>41</v>
      </c>
      <c r="BR45" s="28">
        <v>24</v>
      </c>
      <c r="BS45" s="28">
        <v>17</v>
      </c>
      <c r="BT45" s="28">
        <v>41</v>
      </c>
      <c r="BU45" s="28">
        <v>14</v>
      </c>
      <c r="BV45" s="28">
        <v>8</v>
      </c>
      <c r="BW45" s="28">
        <v>22</v>
      </c>
      <c r="BX45" s="47">
        <f t="shared" si="25"/>
        <v>58.333333333333336</v>
      </c>
      <c r="BY45" s="47">
        <f t="shared" si="11"/>
        <v>47.058823529411761</v>
      </c>
      <c r="BZ45" s="47">
        <f t="shared" si="12"/>
        <v>53.658536585365859</v>
      </c>
      <c r="CA45" s="28">
        <v>14</v>
      </c>
      <c r="CB45" s="28">
        <v>8</v>
      </c>
      <c r="CC45" s="28">
        <v>22</v>
      </c>
      <c r="CD45" s="28">
        <v>14</v>
      </c>
      <c r="CE45" s="28">
        <v>8</v>
      </c>
      <c r="CF45" s="28">
        <v>22</v>
      </c>
      <c r="CG45" s="47">
        <f t="shared" si="165"/>
        <v>100</v>
      </c>
      <c r="CH45" s="47">
        <f t="shared" si="166"/>
        <v>100</v>
      </c>
      <c r="CI45" s="47">
        <f t="shared" si="167"/>
        <v>100</v>
      </c>
      <c r="CJ45" s="40"/>
      <c r="CK45" s="40"/>
      <c r="CL45" s="40"/>
      <c r="CM45" s="40"/>
      <c r="CN45" s="40"/>
      <c r="CO45" s="40"/>
      <c r="CP45" s="45"/>
      <c r="CQ45" s="45"/>
      <c r="CR45" s="45"/>
      <c r="CS45" s="48"/>
      <c r="CT45" s="48"/>
      <c r="CU45" s="48"/>
      <c r="CV45" s="45"/>
      <c r="CW45" s="45"/>
      <c r="CX45" s="45"/>
      <c r="CY45" s="45"/>
      <c r="CZ45" s="45"/>
      <c r="DA45" s="45"/>
      <c r="DB45" s="48"/>
      <c r="DC45" s="48"/>
      <c r="DD45" s="48"/>
    </row>
    <row r="46" spans="1:108" s="6" customFormat="1" ht="28.5" x14ac:dyDescent="0.25">
      <c r="A46" s="17">
        <v>38</v>
      </c>
      <c r="B46" s="91" t="s">
        <v>49</v>
      </c>
      <c r="C46" s="7" t="s">
        <v>59</v>
      </c>
      <c r="D46" s="28">
        <v>2130</v>
      </c>
      <c r="E46" s="28">
        <v>2024</v>
      </c>
      <c r="F46" s="28">
        <f>SUM(D46:E46)</f>
        <v>4154</v>
      </c>
      <c r="G46" s="28">
        <v>1994</v>
      </c>
      <c r="H46" s="28">
        <v>1961</v>
      </c>
      <c r="I46" s="28">
        <f>SUM(G46:H46)</f>
        <v>3955</v>
      </c>
      <c r="J46" s="28">
        <v>1751</v>
      </c>
      <c r="K46" s="28">
        <v>1850</v>
      </c>
      <c r="L46" s="28">
        <f>SUM(J46:K46)</f>
        <v>3601</v>
      </c>
      <c r="M46" s="47">
        <f t="shared" si="19"/>
        <v>87.813440320962883</v>
      </c>
      <c r="N46" s="47">
        <f t="shared" si="0"/>
        <v>94.339622641509436</v>
      </c>
      <c r="O46" s="47">
        <f t="shared" si="0"/>
        <v>91.049304677623269</v>
      </c>
      <c r="P46" s="28">
        <v>1751</v>
      </c>
      <c r="Q46" s="28">
        <v>1850</v>
      </c>
      <c r="R46" s="28">
        <f>SUM(P46:Q46)</f>
        <v>3601</v>
      </c>
      <c r="S46" s="28">
        <v>505</v>
      </c>
      <c r="T46" s="28">
        <v>760</v>
      </c>
      <c r="U46" s="28">
        <f>SUM(S46:T46)</f>
        <v>1265</v>
      </c>
      <c r="V46" s="47">
        <f t="shared" si="160"/>
        <v>28.840662478583667</v>
      </c>
      <c r="W46" s="47">
        <f t="shared" si="161"/>
        <v>41.081081081081081</v>
      </c>
      <c r="X46" s="47">
        <f t="shared" si="162"/>
        <v>35.129130797000833</v>
      </c>
      <c r="Y46" s="28">
        <v>942</v>
      </c>
      <c r="Z46" s="28">
        <v>1226</v>
      </c>
      <c r="AA46" s="28">
        <f>SUM(Y46:Z46)</f>
        <v>2168</v>
      </c>
      <c r="AB46" s="28">
        <v>881</v>
      </c>
      <c r="AC46" s="28">
        <v>1187</v>
      </c>
      <c r="AD46" s="28">
        <f>SUM(AB46:AC46)</f>
        <v>2068</v>
      </c>
      <c r="AE46" s="28">
        <v>736</v>
      </c>
      <c r="AF46" s="28">
        <v>1109</v>
      </c>
      <c r="AG46" s="28">
        <f>SUM(AE46:AF46)</f>
        <v>1845</v>
      </c>
      <c r="AH46" s="47">
        <f t="shared" si="21"/>
        <v>83.541430192962537</v>
      </c>
      <c r="AI46" s="47">
        <f t="shared" si="3"/>
        <v>93.428812131423754</v>
      </c>
      <c r="AJ46" s="47">
        <f t="shared" si="4"/>
        <v>89.216634429400386</v>
      </c>
      <c r="AK46" s="28">
        <v>736</v>
      </c>
      <c r="AL46" s="28">
        <v>1109</v>
      </c>
      <c r="AM46" s="28">
        <f>SUM(AK46:AL46)</f>
        <v>1845</v>
      </c>
      <c r="AN46" s="28">
        <v>172</v>
      </c>
      <c r="AO46" s="28">
        <v>370</v>
      </c>
      <c r="AP46" s="28">
        <f>SUM(AN46:AO46)</f>
        <v>542</v>
      </c>
      <c r="AQ46" s="47">
        <f t="shared" ref="AQ46" si="169">+AN46/AK46*100</f>
        <v>23.369565217391305</v>
      </c>
      <c r="AR46" s="47">
        <f t="shared" ref="AR46" si="170">+AO46/AL46*100</f>
        <v>33.363390441839499</v>
      </c>
      <c r="AS46" s="47">
        <f t="shared" ref="AS46" si="171">+AP46/AM46*100</f>
        <v>29.376693766937667</v>
      </c>
      <c r="AT46" s="28">
        <v>345</v>
      </c>
      <c r="AU46" s="28">
        <v>293</v>
      </c>
      <c r="AV46" s="28">
        <f>SUM(AT46:AU46)</f>
        <v>638</v>
      </c>
      <c r="AW46" s="28">
        <v>319</v>
      </c>
      <c r="AX46" s="28">
        <v>281</v>
      </c>
      <c r="AY46" s="28">
        <f>SUM(AW46:AX46)</f>
        <v>600</v>
      </c>
      <c r="AZ46" s="28">
        <v>280</v>
      </c>
      <c r="BA46" s="28">
        <v>261</v>
      </c>
      <c r="BB46" s="28">
        <f>SUM(AZ46:BA46)</f>
        <v>541</v>
      </c>
      <c r="BC46" s="47">
        <f t="shared" si="23"/>
        <v>87.774294670846402</v>
      </c>
      <c r="BD46" s="47">
        <f t="shared" si="7"/>
        <v>92.882562277580078</v>
      </c>
      <c r="BE46" s="47">
        <f t="shared" si="8"/>
        <v>90.166666666666657</v>
      </c>
      <c r="BF46" s="28">
        <v>280</v>
      </c>
      <c r="BG46" s="28">
        <v>261</v>
      </c>
      <c r="BH46" s="28">
        <f>SUM(BF46:BG46)</f>
        <v>541</v>
      </c>
      <c r="BI46" s="28">
        <v>56</v>
      </c>
      <c r="BJ46" s="28">
        <v>100</v>
      </c>
      <c r="BK46" s="28">
        <f>SUM(BI46:BJ46)</f>
        <v>156</v>
      </c>
      <c r="BL46" s="47">
        <f t="shared" si="168"/>
        <v>20</v>
      </c>
      <c r="BM46" s="47">
        <f t="shared" si="163"/>
        <v>38.314176245210732</v>
      </c>
      <c r="BN46" s="47">
        <f t="shared" si="164"/>
        <v>28.835489833641404</v>
      </c>
      <c r="BO46" s="28">
        <v>843</v>
      </c>
      <c r="BP46" s="28">
        <v>505</v>
      </c>
      <c r="BQ46" s="28">
        <f>SUM(BO46:BP46)</f>
        <v>1348</v>
      </c>
      <c r="BR46" s="28">
        <v>794</v>
      </c>
      <c r="BS46" s="28">
        <v>493</v>
      </c>
      <c r="BT46" s="28">
        <f>SUM(BR46:BS46)</f>
        <v>1287</v>
      </c>
      <c r="BU46" s="28">
        <v>735</v>
      </c>
      <c r="BV46" s="28">
        <v>480</v>
      </c>
      <c r="BW46" s="28">
        <f>SUM(BU46:BV46)</f>
        <v>1215</v>
      </c>
      <c r="BX46" s="47">
        <f t="shared" si="25"/>
        <v>92.569269521410575</v>
      </c>
      <c r="BY46" s="47">
        <f t="shared" si="11"/>
        <v>97.363083164300207</v>
      </c>
      <c r="BZ46" s="47">
        <f t="shared" si="12"/>
        <v>94.4055944055944</v>
      </c>
      <c r="CA46" s="28">
        <v>735</v>
      </c>
      <c r="CB46" s="28">
        <v>480</v>
      </c>
      <c r="CC46" s="28">
        <f>SUM(CA46:CB46)</f>
        <v>1215</v>
      </c>
      <c r="CD46" s="28">
        <v>277</v>
      </c>
      <c r="CE46" s="28">
        <v>290</v>
      </c>
      <c r="CF46" s="28">
        <f>SUM(CD46:CE46)</f>
        <v>567</v>
      </c>
      <c r="CG46" s="47">
        <f t="shared" si="165"/>
        <v>37.687074829931973</v>
      </c>
      <c r="CH46" s="47">
        <f t="shared" si="166"/>
        <v>60.416666666666664</v>
      </c>
      <c r="CI46" s="47">
        <f t="shared" si="167"/>
        <v>46.666666666666664</v>
      </c>
      <c r="CJ46" s="40"/>
      <c r="CK46" s="40"/>
      <c r="CL46" s="40"/>
      <c r="CM46" s="40"/>
      <c r="CN46" s="40"/>
      <c r="CO46" s="40"/>
      <c r="CP46" s="40"/>
      <c r="CQ46" s="40"/>
      <c r="CR46" s="40"/>
      <c r="CS46" s="48"/>
      <c r="CT46" s="48"/>
      <c r="CU46" s="48"/>
      <c r="CV46" s="40"/>
      <c r="CW46" s="40"/>
      <c r="CX46" s="40"/>
      <c r="CY46" s="40"/>
      <c r="CZ46" s="40"/>
      <c r="DA46" s="40"/>
      <c r="DB46" s="48"/>
      <c r="DC46" s="48"/>
      <c r="DD46" s="48"/>
    </row>
    <row r="47" spans="1:108" s="6" customFormat="1" ht="28.5" x14ac:dyDescent="0.25">
      <c r="A47" s="17">
        <v>39</v>
      </c>
      <c r="B47" s="92"/>
      <c r="C47" s="7" t="s">
        <v>58</v>
      </c>
      <c r="D47" s="28">
        <v>4</v>
      </c>
      <c r="E47" s="28">
        <v>0</v>
      </c>
      <c r="F47" s="28">
        <v>4</v>
      </c>
      <c r="G47" s="28">
        <v>4</v>
      </c>
      <c r="H47" s="28">
        <v>0</v>
      </c>
      <c r="I47" s="28">
        <v>4</v>
      </c>
      <c r="J47" s="28">
        <v>4</v>
      </c>
      <c r="K47" s="28">
        <v>0</v>
      </c>
      <c r="L47" s="28">
        <v>4</v>
      </c>
      <c r="M47" s="47">
        <f t="shared" si="19"/>
        <v>100</v>
      </c>
      <c r="N47" s="40"/>
      <c r="O47" s="47">
        <f t="shared" si="0"/>
        <v>100</v>
      </c>
      <c r="P47" s="28">
        <v>4</v>
      </c>
      <c r="Q47" s="28">
        <v>0</v>
      </c>
      <c r="R47" s="28">
        <v>4</v>
      </c>
      <c r="S47" s="28">
        <v>3</v>
      </c>
      <c r="T47" s="28">
        <v>0</v>
      </c>
      <c r="U47" s="28">
        <v>3</v>
      </c>
      <c r="V47" s="47">
        <f t="shared" si="160"/>
        <v>75</v>
      </c>
      <c r="W47" s="40"/>
      <c r="X47" s="47">
        <f t="shared" si="162"/>
        <v>75</v>
      </c>
      <c r="Y47" s="40"/>
      <c r="Z47" s="40"/>
      <c r="AA47" s="40"/>
      <c r="AB47" s="40"/>
      <c r="AC47" s="40"/>
      <c r="AD47" s="40"/>
      <c r="AE47" s="40"/>
      <c r="AF47" s="40"/>
      <c r="AG47" s="40"/>
      <c r="AH47" s="48"/>
      <c r="AI47" s="48"/>
      <c r="AJ47" s="48"/>
      <c r="AK47" s="40"/>
      <c r="AL47" s="40"/>
      <c r="AM47" s="40"/>
      <c r="AN47" s="40"/>
      <c r="AO47" s="40"/>
      <c r="AP47" s="40"/>
      <c r="AQ47" s="48"/>
      <c r="AR47" s="48"/>
      <c r="AS47" s="48"/>
      <c r="AT47" s="28">
        <v>4</v>
      </c>
      <c r="AU47" s="28">
        <v>0</v>
      </c>
      <c r="AV47" s="28">
        <v>4</v>
      </c>
      <c r="AW47" s="28">
        <v>4</v>
      </c>
      <c r="AX47" s="28">
        <v>0</v>
      </c>
      <c r="AY47" s="28">
        <v>4</v>
      </c>
      <c r="AZ47" s="28">
        <v>4</v>
      </c>
      <c r="BA47" s="28">
        <v>0</v>
      </c>
      <c r="BB47" s="28">
        <v>4</v>
      </c>
      <c r="BC47" s="47">
        <f t="shared" si="23"/>
        <v>100</v>
      </c>
      <c r="BD47" s="48"/>
      <c r="BE47" s="47">
        <f t="shared" si="8"/>
        <v>100</v>
      </c>
      <c r="BF47" s="28">
        <v>4</v>
      </c>
      <c r="BG47" s="28">
        <v>0</v>
      </c>
      <c r="BH47" s="28">
        <v>4</v>
      </c>
      <c r="BI47" s="28">
        <v>3</v>
      </c>
      <c r="BJ47" s="28">
        <v>0</v>
      </c>
      <c r="BK47" s="28">
        <v>3</v>
      </c>
      <c r="BL47" s="47">
        <f t="shared" si="168"/>
        <v>75</v>
      </c>
      <c r="BM47" s="48"/>
      <c r="BN47" s="47">
        <f t="shared" si="164"/>
        <v>75</v>
      </c>
      <c r="BO47" s="40"/>
      <c r="BP47" s="40"/>
      <c r="BQ47" s="40"/>
      <c r="BR47" s="40"/>
      <c r="BS47" s="40"/>
      <c r="BT47" s="40"/>
      <c r="BU47" s="40"/>
      <c r="BV47" s="40"/>
      <c r="BW47" s="40"/>
      <c r="BX47" s="48"/>
      <c r="BY47" s="48"/>
      <c r="BZ47" s="48"/>
      <c r="CA47" s="40"/>
      <c r="CB47" s="40"/>
      <c r="CC47" s="40"/>
      <c r="CD47" s="40"/>
      <c r="CE47" s="40"/>
      <c r="CF47" s="40"/>
      <c r="CG47" s="48"/>
      <c r="CH47" s="48"/>
      <c r="CI47" s="48"/>
      <c r="CJ47" s="40"/>
      <c r="CK47" s="40"/>
      <c r="CL47" s="40"/>
      <c r="CM47" s="40"/>
      <c r="CN47" s="40"/>
      <c r="CO47" s="40"/>
      <c r="CP47" s="40"/>
      <c r="CQ47" s="40"/>
      <c r="CR47" s="40"/>
      <c r="CS47" s="48"/>
      <c r="CT47" s="48"/>
      <c r="CU47" s="48"/>
      <c r="CV47" s="40"/>
      <c r="CW47" s="40"/>
      <c r="CX47" s="40"/>
      <c r="CY47" s="40"/>
      <c r="CZ47" s="40"/>
      <c r="DA47" s="40"/>
      <c r="DB47" s="48"/>
      <c r="DC47" s="48"/>
      <c r="DD47" s="48"/>
    </row>
    <row r="48" spans="1:108" s="6" customFormat="1" ht="28.5" x14ac:dyDescent="0.25">
      <c r="A48" s="17">
        <v>40</v>
      </c>
      <c r="B48" s="91" t="s">
        <v>50</v>
      </c>
      <c r="C48" s="27" t="s">
        <v>75</v>
      </c>
      <c r="D48" s="28">
        <v>20289</v>
      </c>
      <c r="E48" s="28">
        <v>26731</v>
      </c>
      <c r="F48" s="28">
        <v>47020</v>
      </c>
      <c r="G48" s="28">
        <v>19915</v>
      </c>
      <c r="H48" s="28">
        <v>26018</v>
      </c>
      <c r="I48" s="28">
        <v>45933</v>
      </c>
      <c r="J48" s="28">
        <v>15475</v>
      </c>
      <c r="K48" s="28">
        <v>17415</v>
      </c>
      <c r="L48" s="28">
        <v>32890</v>
      </c>
      <c r="M48" s="47">
        <f t="shared" si="19"/>
        <v>77.705247301029374</v>
      </c>
      <c r="N48" s="47">
        <f t="shared" si="0"/>
        <v>66.934430009993079</v>
      </c>
      <c r="O48" s="47">
        <f t="shared" si="0"/>
        <v>71.604293209674964</v>
      </c>
      <c r="P48" s="28">
        <v>15475</v>
      </c>
      <c r="Q48" s="28">
        <v>17415</v>
      </c>
      <c r="R48" s="28">
        <v>32890</v>
      </c>
      <c r="S48" s="28">
        <v>688</v>
      </c>
      <c r="T48" s="28">
        <v>630</v>
      </c>
      <c r="U48" s="28">
        <v>1318</v>
      </c>
      <c r="V48" s="47">
        <f t="shared" si="160"/>
        <v>4.4458804523424877</v>
      </c>
      <c r="W48" s="47">
        <f t="shared" si="161"/>
        <v>3.6175710594315245</v>
      </c>
      <c r="X48" s="47">
        <f t="shared" si="162"/>
        <v>4.0072970507753114</v>
      </c>
      <c r="Y48" s="40"/>
      <c r="Z48" s="40"/>
      <c r="AA48" s="40"/>
      <c r="AB48" s="40"/>
      <c r="AC48" s="40"/>
      <c r="AD48" s="40"/>
      <c r="AE48" s="40"/>
      <c r="AF48" s="40"/>
      <c r="AG48" s="40"/>
      <c r="AH48" s="48"/>
      <c r="AI48" s="48"/>
      <c r="AJ48" s="48"/>
      <c r="AK48" s="40"/>
      <c r="AL48" s="40"/>
      <c r="AM48" s="40"/>
      <c r="AN48" s="40"/>
      <c r="AO48" s="40"/>
      <c r="AP48" s="40"/>
      <c r="AQ48" s="48"/>
      <c r="AR48" s="48"/>
      <c r="AS48" s="48"/>
      <c r="AT48" s="40"/>
      <c r="AU48" s="40"/>
      <c r="AV48" s="40"/>
      <c r="AW48" s="40"/>
      <c r="AX48" s="40"/>
      <c r="AY48" s="40"/>
      <c r="AZ48" s="40"/>
      <c r="BA48" s="40"/>
      <c r="BB48" s="40"/>
      <c r="BC48" s="48"/>
      <c r="BD48" s="48"/>
      <c r="BE48" s="48"/>
      <c r="BF48" s="40"/>
      <c r="BG48" s="40"/>
      <c r="BH48" s="40"/>
      <c r="BI48" s="40"/>
      <c r="BJ48" s="40"/>
      <c r="BK48" s="40"/>
      <c r="BL48" s="48"/>
      <c r="BM48" s="48"/>
      <c r="BN48" s="48"/>
      <c r="BO48" s="40"/>
      <c r="BP48" s="40"/>
      <c r="BQ48" s="40"/>
      <c r="BR48" s="40"/>
      <c r="BS48" s="40"/>
      <c r="BT48" s="40"/>
      <c r="BU48" s="40"/>
      <c r="BV48" s="40"/>
      <c r="BW48" s="40"/>
      <c r="BX48" s="48"/>
      <c r="BY48" s="48"/>
      <c r="BZ48" s="48"/>
      <c r="CA48" s="40"/>
      <c r="CB48" s="40"/>
      <c r="CC48" s="40"/>
      <c r="CD48" s="40"/>
      <c r="CE48" s="40"/>
      <c r="CF48" s="40"/>
      <c r="CG48" s="48"/>
      <c r="CH48" s="48"/>
      <c r="CI48" s="48"/>
      <c r="CJ48" s="40"/>
      <c r="CK48" s="40"/>
      <c r="CL48" s="40"/>
      <c r="CM48" s="40"/>
      <c r="CN48" s="40"/>
      <c r="CO48" s="40"/>
      <c r="CP48" s="40"/>
      <c r="CQ48" s="40"/>
      <c r="CR48" s="40"/>
      <c r="CS48" s="48"/>
      <c r="CT48" s="48"/>
      <c r="CU48" s="48"/>
      <c r="CV48" s="40"/>
      <c r="CW48" s="40"/>
      <c r="CX48" s="40"/>
      <c r="CY48" s="40"/>
      <c r="CZ48" s="40"/>
      <c r="DA48" s="40"/>
      <c r="DB48" s="48"/>
      <c r="DC48" s="48"/>
      <c r="DD48" s="48"/>
    </row>
    <row r="49" spans="1:108" s="5" customFormat="1" ht="28.5" x14ac:dyDescent="0.25">
      <c r="A49" s="17">
        <v>41</v>
      </c>
      <c r="B49" s="92"/>
      <c r="C49" s="7" t="s">
        <v>13</v>
      </c>
      <c r="D49" s="28">
        <v>66</v>
      </c>
      <c r="E49" s="28">
        <v>107</v>
      </c>
      <c r="F49" s="28">
        <f>SUM(D49:E49)</f>
        <v>173</v>
      </c>
      <c r="G49" s="28">
        <v>59</v>
      </c>
      <c r="H49" s="28">
        <v>93</v>
      </c>
      <c r="I49" s="28">
        <f>SUM(G49:H49)</f>
        <v>152</v>
      </c>
      <c r="J49" s="28">
        <v>46</v>
      </c>
      <c r="K49" s="28">
        <v>75</v>
      </c>
      <c r="L49" s="28">
        <f>SUM(J49:K49)</f>
        <v>121</v>
      </c>
      <c r="M49" s="47">
        <f t="shared" si="19"/>
        <v>77.966101694915253</v>
      </c>
      <c r="N49" s="47">
        <f t="shared" si="0"/>
        <v>80.645161290322577</v>
      </c>
      <c r="O49" s="47">
        <f t="shared" si="0"/>
        <v>79.60526315789474</v>
      </c>
      <c r="P49" s="28">
        <v>46</v>
      </c>
      <c r="Q49" s="28">
        <v>75</v>
      </c>
      <c r="R49" s="28">
        <f>SUM(P49:Q49)</f>
        <v>121</v>
      </c>
      <c r="S49" s="28">
        <v>1</v>
      </c>
      <c r="T49" s="28">
        <v>3</v>
      </c>
      <c r="U49" s="28">
        <v>4</v>
      </c>
      <c r="V49" s="47">
        <f t="shared" si="160"/>
        <v>2.1739130434782608</v>
      </c>
      <c r="W49" s="47">
        <f t="shared" si="161"/>
        <v>4</v>
      </c>
      <c r="X49" s="47">
        <f t="shared" si="162"/>
        <v>3.3057851239669422</v>
      </c>
      <c r="Y49" s="40"/>
      <c r="Z49" s="40"/>
      <c r="AA49" s="40"/>
      <c r="AB49" s="40"/>
      <c r="AC49" s="40"/>
      <c r="AD49" s="40"/>
      <c r="AE49" s="40"/>
      <c r="AF49" s="40"/>
      <c r="AG49" s="40"/>
      <c r="AH49" s="48"/>
      <c r="AI49" s="48"/>
      <c r="AJ49" s="48"/>
      <c r="AK49" s="40"/>
      <c r="AL49" s="40"/>
      <c r="AM49" s="40"/>
      <c r="AN49" s="40"/>
      <c r="AO49" s="40"/>
      <c r="AP49" s="40"/>
      <c r="AQ49" s="48"/>
      <c r="AR49" s="48"/>
      <c r="AS49" s="48"/>
      <c r="AT49" s="28">
        <v>66</v>
      </c>
      <c r="AU49" s="28">
        <v>107</v>
      </c>
      <c r="AV49" s="28">
        <f>SUM(AT49:AU49)</f>
        <v>173</v>
      </c>
      <c r="AW49" s="28">
        <v>59</v>
      </c>
      <c r="AX49" s="28">
        <v>93</v>
      </c>
      <c r="AY49" s="28">
        <f>SUM(AW49:AX49)</f>
        <v>152</v>
      </c>
      <c r="AZ49" s="28">
        <v>46</v>
      </c>
      <c r="BA49" s="28">
        <v>75</v>
      </c>
      <c r="BB49" s="28">
        <f>SUM(AZ49:BA49)</f>
        <v>121</v>
      </c>
      <c r="BC49" s="47">
        <f t="shared" si="23"/>
        <v>77.966101694915253</v>
      </c>
      <c r="BD49" s="47">
        <f t="shared" si="7"/>
        <v>80.645161290322577</v>
      </c>
      <c r="BE49" s="47">
        <f t="shared" si="8"/>
        <v>79.60526315789474</v>
      </c>
      <c r="BF49" s="28">
        <v>46</v>
      </c>
      <c r="BG49" s="28">
        <v>75</v>
      </c>
      <c r="BH49" s="28">
        <f>SUM(BF49:BG49)</f>
        <v>121</v>
      </c>
      <c r="BI49" s="28">
        <v>1</v>
      </c>
      <c r="BJ49" s="28">
        <v>3</v>
      </c>
      <c r="BK49" s="28">
        <v>4</v>
      </c>
      <c r="BL49" s="47">
        <f t="shared" ref="BL49:BL50" si="172">+BI49/BF49*100</f>
        <v>2.1739130434782608</v>
      </c>
      <c r="BM49" s="47">
        <f t="shared" ref="BM49:BM50" si="173">+BJ49/BG49*100</f>
        <v>4</v>
      </c>
      <c r="BN49" s="47">
        <f t="shared" ref="BN49:BN50" si="174">+BK49/BH49*100</f>
        <v>3.3057851239669422</v>
      </c>
      <c r="BO49" s="40"/>
      <c r="BP49" s="40"/>
      <c r="BQ49" s="40"/>
      <c r="BR49" s="40"/>
      <c r="BS49" s="40"/>
      <c r="BT49" s="40"/>
      <c r="BU49" s="40"/>
      <c r="BV49" s="40"/>
      <c r="BW49" s="40"/>
      <c r="BX49" s="48"/>
      <c r="BY49" s="48"/>
      <c r="BZ49" s="48"/>
      <c r="CA49" s="40"/>
      <c r="CB49" s="40"/>
      <c r="CC49" s="40"/>
      <c r="CD49" s="40"/>
      <c r="CE49" s="40"/>
      <c r="CF49" s="40"/>
      <c r="CG49" s="48"/>
      <c r="CH49" s="48"/>
      <c r="CI49" s="48"/>
      <c r="CJ49" s="40"/>
      <c r="CK49" s="40"/>
      <c r="CL49" s="40"/>
      <c r="CM49" s="40"/>
      <c r="CN49" s="40"/>
      <c r="CO49" s="40"/>
      <c r="CP49" s="40"/>
      <c r="CQ49" s="40"/>
      <c r="CR49" s="40"/>
      <c r="CS49" s="48"/>
      <c r="CT49" s="48"/>
      <c r="CU49" s="48"/>
      <c r="CV49" s="40"/>
      <c r="CW49" s="40"/>
      <c r="CX49" s="40"/>
      <c r="CY49" s="40"/>
      <c r="CZ49" s="40"/>
      <c r="DA49" s="40"/>
      <c r="DB49" s="48"/>
      <c r="DC49" s="48"/>
      <c r="DD49" s="48"/>
    </row>
    <row r="50" spans="1:108" x14ac:dyDescent="0.25">
      <c r="A50" s="87" t="s">
        <v>0</v>
      </c>
      <c r="B50" s="87"/>
      <c r="C50" s="87"/>
      <c r="D50" s="28">
        <f>SUM(D9:D49)</f>
        <v>743282</v>
      </c>
      <c r="E50" s="28">
        <f t="shared" ref="E50:DA50" si="175">SUM(E9:E49)</f>
        <v>751649</v>
      </c>
      <c r="F50" s="28">
        <f t="shared" si="175"/>
        <v>1494931</v>
      </c>
      <c r="G50" s="28">
        <f t="shared" si="175"/>
        <v>709267</v>
      </c>
      <c r="H50" s="28">
        <f t="shared" si="175"/>
        <v>725608</v>
      </c>
      <c r="I50" s="28">
        <f t="shared" si="175"/>
        <v>1434875</v>
      </c>
      <c r="J50" s="28">
        <f t="shared" ref="J50" si="176">SUM(J9:J49)</f>
        <v>526866</v>
      </c>
      <c r="K50" s="28">
        <f t="shared" ref="K50" si="177">SUM(K9:K49)</f>
        <v>567235</v>
      </c>
      <c r="L50" s="28">
        <f t="shared" ref="L50" si="178">SUM(L9:L49)</f>
        <v>1094101</v>
      </c>
      <c r="M50" s="47">
        <f t="shared" si="19"/>
        <v>74.283168397796601</v>
      </c>
      <c r="N50" s="47">
        <f t="shared" si="0"/>
        <v>78.173752218828895</v>
      </c>
      <c r="O50" s="47">
        <f t="shared" si="0"/>
        <v>76.250614164996961</v>
      </c>
      <c r="P50" s="28">
        <f t="shared" si="175"/>
        <v>526866</v>
      </c>
      <c r="Q50" s="28">
        <f t="shared" si="175"/>
        <v>567235</v>
      </c>
      <c r="R50" s="28">
        <f t="shared" si="175"/>
        <v>1094101</v>
      </c>
      <c r="S50" s="28">
        <f t="shared" si="175"/>
        <v>222342</v>
      </c>
      <c r="T50" s="28">
        <f t="shared" si="175"/>
        <v>269833</v>
      </c>
      <c r="U50" s="28">
        <f t="shared" si="175"/>
        <v>492175</v>
      </c>
      <c r="V50" s="47">
        <f t="shared" si="160"/>
        <v>42.200863217592328</v>
      </c>
      <c r="W50" s="47">
        <f t="shared" si="161"/>
        <v>47.569878445441482</v>
      </c>
      <c r="X50" s="47">
        <f t="shared" si="162"/>
        <v>44.984420999523813</v>
      </c>
      <c r="Y50" s="28">
        <f t="shared" si="175"/>
        <v>352371</v>
      </c>
      <c r="Z50" s="28">
        <f t="shared" si="175"/>
        <v>385083</v>
      </c>
      <c r="AA50" s="28">
        <f t="shared" si="175"/>
        <v>737454</v>
      </c>
      <c r="AB50" s="28">
        <f t="shared" si="175"/>
        <v>333084</v>
      </c>
      <c r="AC50" s="28">
        <f t="shared" si="175"/>
        <v>371031</v>
      </c>
      <c r="AD50" s="28">
        <f t="shared" si="175"/>
        <v>704115</v>
      </c>
      <c r="AE50" s="28">
        <f t="shared" ref="AE50" si="179">SUM(AE9:AE49)</f>
        <v>242088</v>
      </c>
      <c r="AF50" s="28">
        <f t="shared" ref="AF50" si="180">SUM(AF9:AF49)</f>
        <v>287902</v>
      </c>
      <c r="AG50" s="28">
        <f t="shared" ref="AG50" si="181">SUM(AG9:AG49)</f>
        <v>529990</v>
      </c>
      <c r="AH50" s="47">
        <f t="shared" si="21"/>
        <v>72.680765212378859</v>
      </c>
      <c r="AI50" s="47">
        <f t="shared" si="3"/>
        <v>77.59513356026855</v>
      </c>
      <c r="AJ50" s="47">
        <f t="shared" si="4"/>
        <v>75.270374867741779</v>
      </c>
      <c r="AK50" s="28">
        <f t="shared" si="175"/>
        <v>242088</v>
      </c>
      <c r="AL50" s="28">
        <f t="shared" si="175"/>
        <v>287902</v>
      </c>
      <c r="AM50" s="28">
        <f t="shared" si="175"/>
        <v>529990</v>
      </c>
      <c r="AN50" s="28">
        <f t="shared" si="175"/>
        <v>80561</v>
      </c>
      <c r="AO50" s="28">
        <f t="shared" si="175"/>
        <v>115583</v>
      </c>
      <c r="AP50" s="28">
        <f t="shared" si="175"/>
        <v>196144</v>
      </c>
      <c r="AQ50" s="47">
        <f t="shared" ref="AQ50" si="182">+AN50/AK50*100</f>
        <v>33.277568487492154</v>
      </c>
      <c r="AR50" s="47">
        <f t="shared" ref="AR50" si="183">+AO50/AL50*100</f>
        <v>40.146647122979346</v>
      </c>
      <c r="AS50" s="47">
        <f t="shared" ref="AS50" si="184">+AP50/AM50*100</f>
        <v>37.009000169814527</v>
      </c>
      <c r="AT50" s="28">
        <f t="shared" si="175"/>
        <v>156204</v>
      </c>
      <c r="AU50" s="28">
        <f t="shared" si="175"/>
        <v>143473</v>
      </c>
      <c r="AV50" s="28">
        <f t="shared" si="175"/>
        <v>299677</v>
      </c>
      <c r="AW50" s="28">
        <f t="shared" si="175"/>
        <v>150471</v>
      </c>
      <c r="AX50" s="28">
        <f t="shared" si="175"/>
        <v>138738</v>
      </c>
      <c r="AY50" s="28">
        <f t="shared" si="175"/>
        <v>289209</v>
      </c>
      <c r="AZ50" s="28">
        <f t="shared" ref="AZ50" si="185">SUM(AZ9:AZ49)</f>
        <v>102581</v>
      </c>
      <c r="BA50" s="28">
        <f t="shared" ref="BA50" si="186">SUM(BA9:BA49)</f>
        <v>104531</v>
      </c>
      <c r="BB50" s="28">
        <f t="shared" ref="BB50" si="187">SUM(BB9:BB49)</f>
        <v>207112</v>
      </c>
      <c r="BC50" s="47">
        <f t="shared" si="23"/>
        <v>68.173269267832339</v>
      </c>
      <c r="BD50" s="47">
        <f t="shared" si="7"/>
        <v>75.344173910536398</v>
      </c>
      <c r="BE50" s="47">
        <f t="shared" si="8"/>
        <v>71.613262381184541</v>
      </c>
      <c r="BF50" s="28">
        <f t="shared" si="175"/>
        <v>102581</v>
      </c>
      <c r="BG50" s="28">
        <f t="shared" si="175"/>
        <v>104531</v>
      </c>
      <c r="BH50" s="28">
        <f t="shared" si="175"/>
        <v>207112</v>
      </c>
      <c r="BI50" s="28">
        <f t="shared" si="175"/>
        <v>42459</v>
      </c>
      <c r="BJ50" s="28">
        <f t="shared" si="175"/>
        <v>51559</v>
      </c>
      <c r="BK50" s="28">
        <f t="shared" si="175"/>
        <v>94018</v>
      </c>
      <c r="BL50" s="47">
        <f t="shared" si="172"/>
        <v>41.390705881206067</v>
      </c>
      <c r="BM50" s="47">
        <f t="shared" si="173"/>
        <v>49.324123944093138</v>
      </c>
      <c r="BN50" s="47">
        <f t="shared" si="174"/>
        <v>45.394762254239254</v>
      </c>
      <c r="BO50" s="28">
        <f t="shared" si="175"/>
        <v>131668</v>
      </c>
      <c r="BP50" s="28">
        <f t="shared" si="175"/>
        <v>101814</v>
      </c>
      <c r="BQ50" s="28">
        <f t="shared" si="175"/>
        <v>233482</v>
      </c>
      <c r="BR50" s="28">
        <f t="shared" si="175"/>
        <v>127463</v>
      </c>
      <c r="BS50" s="28">
        <f t="shared" si="175"/>
        <v>99683</v>
      </c>
      <c r="BT50" s="28">
        <f t="shared" si="175"/>
        <v>227146</v>
      </c>
      <c r="BU50" s="28">
        <f t="shared" ref="BU50" si="188">SUM(BU9:BU49)</f>
        <v>105531</v>
      </c>
      <c r="BV50" s="28">
        <f t="shared" ref="BV50" si="189">SUM(BV9:BV49)</f>
        <v>86768</v>
      </c>
      <c r="BW50" s="28">
        <f t="shared" ref="BW50" si="190">SUM(BW9:BW49)</f>
        <v>192299</v>
      </c>
      <c r="BX50" s="47">
        <f t="shared" si="25"/>
        <v>82.793438095761118</v>
      </c>
      <c r="BY50" s="47">
        <f t="shared" si="11"/>
        <v>87.043929255740693</v>
      </c>
      <c r="BZ50" s="47">
        <f t="shared" si="12"/>
        <v>84.658765727769804</v>
      </c>
      <c r="CA50" s="28">
        <f t="shared" si="175"/>
        <v>105531</v>
      </c>
      <c r="CB50" s="28">
        <f t="shared" si="175"/>
        <v>86768</v>
      </c>
      <c r="CC50" s="28">
        <f t="shared" si="175"/>
        <v>192299</v>
      </c>
      <c r="CD50" s="28">
        <f t="shared" si="175"/>
        <v>57939</v>
      </c>
      <c r="CE50" s="28">
        <f t="shared" si="175"/>
        <v>55628</v>
      </c>
      <c r="CF50" s="28">
        <f t="shared" si="175"/>
        <v>113567</v>
      </c>
      <c r="CG50" s="47">
        <f t="shared" ref="CG50" si="191">+CD50/CA50*100</f>
        <v>54.902350967962022</v>
      </c>
      <c r="CH50" s="47">
        <f t="shared" ref="CH50" si="192">+CE50/CB50*100</f>
        <v>64.111193066568319</v>
      </c>
      <c r="CI50" s="47">
        <f t="shared" ref="CI50" si="193">+CF50/CC50*100</f>
        <v>59.057509399424859</v>
      </c>
      <c r="CJ50" s="28">
        <f t="shared" si="175"/>
        <v>10882</v>
      </c>
      <c r="CK50" s="28">
        <f t="shared" si="175"/>
        <v>10117</v>
      </c>
      <c r="CL50" s="28">
        <f t="shared" si="175"/>
        <v>20999</v>
      </c>
      <c r="CM50" s="28">
        <f t="shared" si="175"/>
        <v>10685</v>
      </c>
      <c r="CN50" s="28">
        <f t="shared" si="175"/>
        <v>9943</v>
      </c>
      <c r="CO50" s="28">
        <f t="shared" si="175"/>
        <v>20628</v>
      </c>
      <c r="CP50" s="28">
        <f t="shared" ref="CP50" si="194">SUM(CP9:CP49)</f>
        <v>9597</v>
      </c>
      <c r="CQ50" s="28">
        <f t="shared" ref="CQ50" si="195">SUM(CQ9:CQ49)</f>
        <v>9010</v>
      </c>
      <c r="CR50" s="28">
        <f t="shared" ref="CR50" si="196">SUM(CR9:CR49)</f>
        <v>18607</v>
      </c>
      <c r="CS50" s="47">
        <f t="shared" si="63"/>
        <v>89.8175011698643</v>
      </c>
      <c r="CT50" s="47">
        <f t="shared" si="15"/>
        <v>90.616514130544104</v>
      </c>
      <c r="CU50" s="47">
        <f t="shared" si="16"/>
        <v>90.202637192165994</v>
      </c>
      <c r="CV50" s="28">
        <f t="shared" si="175"/>
        <v>9597</v>
      </c>
      <c r="CW50" s="28">
        <f t="shared" si="175"/>
        <v>9010</v>
      </c>
      <c r="CX50" s="28">
        <f t="shared" si="175"/>
        <v>18607</v>
      </c>
      <c r="CY50" s="28">
        <f t="shared" si="175"/>
        <v>5881</v>
      </c>
      <c r="CZ50" s="28">
        <f t="shared" si="175"/>
        <v>5997</v>
      </c>
      <c r="DA50" s="28">
        <f t="shared" si="175"/>
        <v>11878</v>
      </c>
      <c r="DB50" s="47">
        <f t="shared" ref="DB50" si="197">+CY50/CV50*100</f>
        <v>61.279566531207678</v>
      </c>
      <c r="DC50" s="47">
        <f t="shared" ref="DC50" si="198">+CZ50/CW50*100</f>
        <v>66.559378468368479</v>
      </c>
      <c r="DD50" s="47">
        <f t="shared" ref="DD50" si="199">+DA50/CX50*100</f>
        <v>63.836190680926528</v>
      </c>
    </row>
    <row r="51" spans="1:108" ht="15" customHeight="1" x14ac:dyDescent="0.25">
      <c r="D51" s="101" t="s">
        <v>94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84"/>
      <c r="Q51" s="84"/>
      <c r="R51" s="84"/>
      <c r="S51" s="84"/>
      <c r="T51" s="84"/>
      <c r="U51" s="84"/>
      <c r="V51" s="85"/>
      <c r="W51" s="85"/>
      <c r="X51" s="85"/>
      <c r="Y51" s="86" t="str">
        <f>+D51</f>
        <v>Note ** Registered candidates are not provided , Hence Apppeared candidates are treated as Registered</v>
      </c>
      <c r="Z51" s="84"/>
      <c r="AA51" s="84"/>
      <c r="AB51" s="84"/>
      <c r="AC51" s="84"/>
      <c r="AD51" s="84"/>
      <c r="AE51" s="84"/>
      <c r="AF51" s="84"/>
      <c r="AG51" s="84"/>
      <c r="AH51" s="85"/>
      <c r="AI51" s="85"/>
      <c r="AJ51" s="85"/>
      <c r="AK51" s="86"/>
      <c r="AL51" s="84"/>
      <c r="AM51" s="84"/>
      <c r="AN51" s="84"/>
      <c r="AO51" s="84"/>
      <c r="AP51" s="84"/>
      <c r="AQ51" s="85"/>
      <c r="AR51" s="85"/>
      <c r="AS51" s="85"/>
      <c r="AT51" s="86" t="str">
        <f>+Y51</f>
        <v>Note ** Registered candidates are not provided , Hence Apppeared candidates are treated as Registered</v>
      </c>
      <c r="AU51" s="84"/>
      <c r="AV51" s="84"/>
      <c r="AW51" s="84"/>
      <c r="AX51" s="84"/>
      <c r="AY51" s="84"/>
      <c r="AZ51" s="84"/>
      <c r="BA51" s="84"/>
      <c r="BB51" s="84"/>
      <c r="BC51" s="85"/>
      <c r="BD51" s="85"/>
      <c r="BE51" s="85"/>
      <c r="BF51" s="84"/>
      <c r="BG51" s="84"/>
      <c r="BH51" s="84"/>
      <c r="BI51" s="84"/>
      <c r="BJ51" s="84"/>
      <c r="BK51" s="84"/>
      <c r="BL51" s="85"/>
      <c r="BM51" s="85"/>
      <c r="BN51" s="85"/>
      <c r="BO51" s="86" t="str">
        <f>+AT51</f>
        <v>Note ** Registered candidates are not provided , Hence Apppeared candidates are treated as Registered</v>
      </c>
      <c r="BP51" s="84"/>
      <c r="BQ51" s="84"/>
      <c r="BR51" s="84"/>
      <c r="BS51" s="84"/>
      <c r="BT51" s="84"/>
      <c r="BU51" s="84"/>
      <c r="BV51" s="84"/>
      <c r="BW51" s="84"/>
      <c r="BX51" s="85"/>
      <c r="BY51" s="85"/>
      <c r="BZ51" s="85"/>
      <c r="CA51" s="84"/>
      <c r="CB51" s="84"/>
      <c r="CC51" s="84"/>
      <c r="CD51" s="84"/>
      <c r="CE51" s="84"/>
      <c r="CF51" s="84"/>
      <c r="CG51" s="85"/>
      <c r="CH51" s="85"/>
      <c r="CI51" s="85"/>
      <c r="CJ51" s="86" t="str">
        <f>+BO51</f>
        <v>Note ** Registered candidates are not provided , Hence Apppeared candidates are treated as Registered</v>
      </c>
      <c r="CK51" s="84"/>
      <c r="CL51" s="84"/>
      <c r="CM51" s="84"/>
      <c r="CN51" s="84"/>
      <c r="CO51" s="84"/>
      <c r="CP51" s="84"/>
      <c r="CQ51" s="84"/>
      <c r="CR51" s="84"/>
      <c r="CS51" s="85"/>
      <c r="CT51" s="85"/>
      <c r="CU51" s="85"/>
      <c r="CV51" s="84"/>
      <c r="CW51" s="84"/>
      <c r="CX51" s="84"/>
      <c r="CY51" s="84"/>
      <c r="CZ51" s="84"/>
      <c r="DA51" s="84"/>
      <c r="DB51" s="85"/>
      <c r="DC51" s="85"/>
      <c r="DD51" s="85"/>
    </row>
    <row r="52" spans="1:108" x14ac:dyDescent="0.25">
      <c r="D52" s="102" t="s">
        <v>160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80"/>
      <c r="Q52" s="80"/>
      <c r="R52" s="80"/>
      <c r="S52" s="80"/>
      <c r="T52" s="80"/>
      <c r="U52" s="80"/>
      <c r="V52" s="81"/>
      <c r="W52" s="81"/>
      <c r="X52" s="81"/>
      <c r="Y52" s="82" t="str">
        <f>+D52</f>
        <v>## Figures pertains to 'ALIM' and 'High Madarsa' as both are equivalent to High School Examination.</v>
      </c>
      <c r="Z52" s="80"/>
      <c r="AA52" s="80"/>
      <c r="AB52" s="80"/>
      <c r="AC52" s="80"/>
      <c r="AD52" s="80"/>
      <c r="AE52" s="80"/>
      <c r="AF52" s="80"/>
      <c r="AG52" s="80"/>
      <c r="AH52" s="81"/>
      <c r="AI52" s="81"/>
      <c r="AJ52" s="81"/>
      <c r="AK52" s="82"/>
      <c r="AL52" s="80"/>
      <c r="AM52" s="80"/>
      <c r="AN52" s="80"/>
      <c r="AO52" s="80"/>
      <c r="AP52" s="80"/>
      <c r="AQ52" s="81"/>
      <c r="AR52" s="81"/>
      <c r="AS52" s="81"/>
      <c r="AT52" s="82" t="str">
        <f>+Y52</f>
        <v>## Figures pertains to 'ALIM' and 'High Madarsa' as both are equivalent to High School Examination.</v>
      </c>
      <c r="AU52" s="80"/>
      <c r="AV52" s="80"/>
      <c r="AW52" s="80"/>
      <c r="AX52" s="80"/>
      <c r="AY52" s="80"/>
      <c r="AZ52" s="80"/>
      <c r="BA52" s="80"/>
      <c r="BB52" s="80"/>
      <c r="BC52" s="81"/>
      <c r="BD52" s="81"/>
      <c r="BE52" s="81"/>
      <c r="BF52" s="80"/>
      <c r="BG52" s="80"/>
      <c r="BH52" s="80"/>
      <c r="BI52" s="80"/>
      <c r="BJ52" s="80"/>
      <c r="BK52" s="80"/>
      <c r="BL52" s="81"/>
      <c r="BM52" s="81"/>
      <c r="BN52" s="81"/>
      <c r="BO52" s="82" t="str">
        <f>+AT52</f>
        <v>## Figures pertains to 'ALIM' and 'High Madarsa' as both are equivalent to High School Examination.</v>
      </c>
      <c r="BP52" s="80"/>
      <c r="BQ52" s="80"/>
      <c r="BR52" s="80"/>
      <c r="BS52" s="80"/>
      <c r="BT52" s="80"/>
      <c r="BU52" s="80"/>
      <c r="BV52" s="80"/>
      <c r="BW52" s="80"/>
      <c r="BX52" s="81"/>
      <c r="BY52" s="81"/>
      <c r="BZ52" s="81"/>
      <c r="CA52" s="80"/>
      <c r="CB52" s="80"/>
      <c r="CC52" s="80"/>
      <c r="CD52" s="80"/>
      <c r="CE52" s="80"/>
      <c r="CF52" s="80"/>
      <c r="CG52" s="81"/>
      <c r="CH52" s="81"/>
      <c r="CI52" s="81"/>
      <c r="CJ52" s="82" t="str">
        <f>+BO52</f>
        <v>## Figures pertains to 'ALIM' and 'High Madarsa' as both are equivalent to High School Examination.</v>
      </c>
      <c r="CK52" s="80"/>
      <c r="CL52" s="80"/>
      <c r="CM52" s="80"/>
      <c r="CN52" s="80"/>
      <c r="CO52" s="80"/>
      <c r="CP52" s="80"/>
      <c r="CQ52" s="80"/>
      <c r="CR52" s="80"/>
      <c r="CS52" s="81"/>
      <c r="CT52" s="81"/>
      <c r="CU52" s="81"/>
      <c r="CV52" s="80"/>
      <c r="CW52" s="80"/>
      <c r="CX52" s="80"/>
      <c r="CY52" s="80"/>
      <c r="CZ52" s="80"/>
      <c r="DA52" s="80"/>
      <c r="DB52" s="81"/>
      <c r="DC52" s="81"/>
      <c r="DD52" s="81"/>
    </row>
    <row r="53" spans="1:108" x14ac:dyDescent="0.25">
      <c r="D53" s="102" t="s">
        <v>156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80"/>
      <c r="Q53" s="80"/>
      <c r="R53" s="80"/>
      <c r="S53" s="80"/>
      <c r="T53" s="80"/>
      <c r="U53" s="80"/>
      <c r="V53" s="81"/>
      <c r="W53" s="81"/>
      <c r="X53" s="81"/>
      <c r="Y53" s="82" t="str">
        <f>+D53</f>
        <v># The Institute is mainly meant for Women, Boys enrolment pertains to wards of the staff.</v>
      </c>
      <c r="Z53" s="80"/>
      <c r="AA53" s="80"/>
      <c r="AB53" s="80"/>
      <c r="AC53" s="80"/>
      <c r="AD53" s="80"/>
      <c r="AE53" s="80"/>
      <c r="AF53" s="80"/>
      <c r="AG53" s="80"/>
      <c r="AH53" s="81"/>
      <c r="AI53" s="81"/>
      <c r="AJ53" s="81"/>
      <c r="AK53" s="82"/>
      <c r="AL53" s="80"/>
      <c r="AM53" s="80"/>
      <c r="AN53" s="80"/>
      <c r="AO53" s="80"/>
      <c r="AP53" s="80"/>
      <c r="AQ53" s="81"/>
      <c r="AR53" s="81"/>
      <c r="AS53" s="81"/>
      <c r="AT53" s="82" t="str">
        <f>+Y53</f>
        <v># The Institute is mainly meant for Women, Boys enrolment pertains to wards of the staff.</v>
      </c>
      <c r="AU53" s="80"/>
      <c r="AV53" s="80"/>
      <c r="AW53" s="80"/>
      <c r="AX53" s="80"/>
      <c r="AY53" s="80"/>
      <c r="AZ53" s="80"/>
      <c r="BA53" s="80"/>
      <c r="BB53" s="80"/>
      <c r="BC53" s="81"/>
      <c r="BD53" s="81"/>
      <c r="BE53" s="81"/>
      <c r="BF53" s="80"/>
      <c r="BG53" s="80"/>
      <c r="BH53" s="80"/>
      <c r="BI53" s="80"/>
      <c r="BJ53" s="80"/>
      <c r="BK53" s="80"/>
      <c r="BL53" s="81"/>
      <c r="BM53" s="81"/>
      <c r="BN53" s="81"/>
      <c r="BO53" s="82" t="str">
        <f>+AT53</f>
        <v># The Institute is mainly meant for Women, Boys enrolment pertains to wards of the staff.</v>
      </c>
      <c r="BP53" s="80"/>
      <c r="BQ53" s="80"/>
      <c r="BR53" s="80"/>
      <c r="BS53" s="80"/>
      <c r="BT53" s="80"/>
      <c r="BU53" s="80"/>
      <c r="BV53" s="80"/>
      <c r="BW53" s="80"/>
      <c r="BX53" s="81"/>
      <c r="BY53" s="81"/>
      <c r="BZ53" s="81"/>
      <c r="CA53" s="80"/>
      <c r="CB53" s="80"/>
      <c r="CC53" s="80"/>
      <c r="CD53" s="80"/>
      <c r="CE53" s="80"/>
      <c r="CF53" s="80"/>
      <c r="CG53" s="81"/>
      <c r="CH53" s="81"/>
      <c r="CI53" s="81"/>
      <c r="CJ53" s="82" t="str">
        <f>+BO53</f>
        <v># The Institute is mainly meant for Women, Boys enrolment pertains to wards of the staff.</v>
      </c>
      <c r="CK53" s="80"/>
      <c r="CL53" s="80"/>
      <c r="CM53" s="80"/>
      <c r="CN53" s="80"/>
      <c r="CO53" s="80"/>
      <c r="CP53" s="80"/>
      <c r="CQ53" s="80"/>
      <c r="CR53" s="80"/>
      <c r="CS53" s="81"/>
      <c r="CT53" s="81"/>
      <c r="CU53" s="81"/>
      <c r="CV53" s="80"/>
      <c r="CW53" s="80"/>
      <c r="CX53" s="80"/>
      <c r="CY53" s="80"/>
      <c r="CZ53" s="80"/>
      <c r="DA53" s="80"/>
      <c r="DB53" s="81"/>
      <c r="DC53" s="81"/>
      <c r="DD53" s="81"/>
    </row>
    <row r="54" spans="1:108" x14ac:dyDescent="0.25">
      <c r="D54" s="83"/>
      <c r="E54" s="83"/>
      <c r="F54" s="83"/>
      <c r="G54" s="83"/>
      <c r="H54" s="83"/>
      <c r="I54" s="83"/>
      <c r="J54" s="83"/>
      <c r="K54" s="83"/>
      <c r="L54" s="83"/>
      <c r="M54" s="81"/>
      <c r="N54" s="81"/>
      <c r="O54" s="81"/>
      <c r="P54" s="83"/>
      <c r="Q54" s="83"/>
      <c r="R54" s="83"/>
      <c r="S54" s="83"/>
      <c r="T54" s="83"/>
      <c r="U54" s="83"/>
      <c r="V54" s="81"/>
      <c r="W54" s="81"/>
      <c r="X54" s="81"/>
      <c r="Y54" s="83"/>
      <c r="Z54" s="83"/>
      <c r="AA54" s="83"/>
      <c r="AB54" s="83"/>
      <c r="AC54" s="83"/>
      <c r="AD54" s="83"/>
      <c r="AE54" s="83"/>
      <c r="AF54" s="83"/>
      <c r="AG54" s="83"/>
      <c r="AH54" s="81"/>
      <c r="AI54" s="81"/>
      <c r="AJ54" s="81"/>
      <c r="AK54" s="83"/>
      <c r="AL54" s="83"/>
      <c r="AM54" s="83"/>
      <c r="AN54" s="83"/>
      <c r="AO54" s="83"/>
      <c r="AP54" s="83"/>
      <c r="AQ54" s="81"/>
      <c r="AR54" s="81"/>
      <c r="AS54" s="81"/>
      <c r="AT54" s="83"/>
      <c r="AU54" s="83"/>
      <c r="AV54" s="83"/>
      <c r="AW54" s="83"/>
      <c r="AX54" s="83"/>
      <c r="AY54" s="83"/>
      <c r="AZ54" s="83"/>
      <c r="BA54" s="83"/>
      <c r="BB54" s="83"/>
      <c r="BC54" s="81"/>
      <c r="BD54" s="81"/>
      <c r="BE54" s="81"/>
      <c r="BF54" s="83"/>
      <c r="BG54" s="83"/>
      <c r="BH54" s="83"/>
      <c r="BI54" s="83"/>
      <c r="BJ54" s="83"/>
      <c r="BK54" s="83"/>
      <c r="BL54" s="81"/>
      <c r="BM54" s="81"/>
      <c r="BN54" s="81"/>
      <c r="BO54" s="83"/>
      <c r="BP54" s="83"/>
      <c r="BQ54" s="83"/>
      <c r="BR54" s="83"/>
      <c r="BS54" s="83"/>
      <c r="BT54" s="83"/>
      <c r="BU54" s="83"/>
      <c r="BV54" s="83"/>
      <c r="BW54" s="83"/>
      <c r="BX54" s="81"/>
      <c r="BY54" s="81"/>
      <c r="BZ54" s="81"/>
      <c r="CA54" s="83"/>
      <c r="CB54" s="83"/>
      <c r="CC54" s="83"/>
      <c r="CD54" s="83"/>
      <c r="CE54" s="83"/>
      <c r="CF54" s="83"/>
      <c r="CG54" s="81"/>
      <c r="CH54" s="81"/>
      <c r="CI54" s="81"/>
      <c r="CJ54" s="83"/>
      <c r="CK54" s="83"/>
      <c r="CL54" s="83"/>
      <c r="CM54" s="83"/>
      <c r="CN54" s="83"/>
      <c r="CO54" s="83"/>
      <c r="CP54" s="83"/>
      <c r="CQ54" s="83"/>
      <c r="CR54" s="83"/>
      <c r="CS54" s="81"/>
      <c r="CT54" s="81"/>
      <c r="CU54" s="81"/>
      <c r="CV54" s="83"/>
      <c r="CW54" s="83"/>
      <c r="CX54" s="83"/>
      <c r="CY54" s="83"/>
      <c r="CZ54" s="83"/>
      <c r="DA54" s="83"/>
      <c r="DB54" s="81"/>
      <c r="DC54" s="81"/>
      <c r="DD54" s="81"/>
    </row>
    <row r="55" spans="1:108" x14ac:dyDescent="0.25">
      <c r="D55" s="83"/>
      <c r="E55" s="83"/>
      <c r="F55" s="83"/>
      <c r="G55" s="83"/>
      <c r="H55" s="83"/>
      <c r="I55" s="83"/>
      <c r="J55" s="83"/>
      <c r="K55" s="83"/>
      <c r="L55" s="83"/>
      <c r="M55" s="81"/>
      <c r="N55" s="81"/>
      <c r="O55" s="81"/>
      <c r="P55" s="83"/>
      <c r="Q55" s="83"/>
      <c r="R55" s="83"/>
      <c r="S55" s="83"/>
      <c r="T55" s="83"/>
      <c r="U55" s="83"/>
      <c r="V55" s="81"/>
      <c r="W55" s="81"/>
      <c r="X55" s="81"/>
      <c r="Y55" s="83"/>
      <c r="Z55" s="83"/>
      <c r="AA55" s="83"/>
      <c r="AB55" s="83"/>
      <c r="AC55" s="83"/>
      <c r="AD55" s="83"/>
      <c r="AE55" s="83"/>
      <c r="AF55" s="83"/>
      <c r="AG55" s="83"/>
      <c r="AH55" s="81"/>
      <c r="AI55" s="81"/>
      <c r="AJ55" s="81"/>
      <c r="AK55" s="83"/>
      <c r="AL55" s="83"/>
      <c r="AM55" s="83"/>
      <c r="AN55" s="83"/>
      <c r="AO55" s="83"/>
      <c r="AP55" s="83"/>
      <c r="AQ55" s="81"/>
      <c r="AR55" s="81"/>
      <c r="AS55" s="81"/>
      <c r="AT55" s="83"/>
      <c r="AU55" s="83"/>
      <c r="AV55" s="83"/>
      <c r="AW55" s="83"/>
      <c r="AX55" s="83"/>
      <c r="AY55" s="83"/>
      <c r="AZ55" s="83"/>
      <c r="BA55" s="83"/>
      <c r="BB55" s="83"/>
      <c r="BC55" s="81"/>
      <c r="BD55" s="81"/>
      <c r="BE55" s="81"/>
      <c r="BF55" s="83"/>
      <c r="BG55" s="83"/>
      <c r="BH55" s="83"/>
      <c r="BI55" s="83"/>
      <c r="BJ55" s="83"/>
      <c r="BK55" s="83"/>
      <c r="BL55" s="81"/>
      <c r="BM55" s="81"/>
      <c r="BN55" s="81"/>
      <c r="BO55" s="83"/>
      <c r="BP55" s="83"/>
      <c r="BQ55" s="83"/>
      <c r="BR55" s="83"/>
      <c r="BS55" s="83"/>
      <c r="BT55" s="83"/>
      <c r="BU55" s="83"/>
      <c r="BV55" s="83"/>
      <c r="BW55" s="83"/>
      <c r="BX55" s="81"/>
      <c r="BY55" s="81"/>
      <c r="BZ55" s="81"/>
      <c r="CA55" s="83"/>
      <c r="CB55" s="83"/>
      <c r="CC55" s="83"/>
      <c r="CD55" s="83"/>
      <c r="CE55" s="83"/>
      <c r="CF55" s="83"/>
      <c r="CG55" s="81"/>
      <c r="CH55" s="81"/>
      <c r="CI55" s="81"/>
      <c r="CJ55" s="83"/>
      <c r="CK55" s="83"/>
      <c r="CL55" s="83"/>
      <c r="CM55" s="83"/>
      <c r="CN55" s="83"/>
      <c r="CO55" s="83"/>
      <c r="CP55" s="83"/>
      <c r="CQ55" s="83"/>
      <c r="CR55" s="83"/>
      <c r="CS55" s="81"/>
      <c r="CT55" s="81"/>
      <c r="CU55" s="81"/>
      <c r="CV55" s="83"/>
      <c r="CW55" s="83"/>
      <c r="CX55" s="83"/>
      <c r="CY55" s="83"/>
      <c r="CZ55" s="83"/>
      <c r="DA55" s="83"/>
      <c r="DB55" s="81"/>
      <c r="DC55" s="81"/>
      <c r="DD55" s="81"/>
    </row>
    <row r="56" spans="1:108" x14ac:dyDescent="0.25">
      <c r="D56" s="83"/>
      <c r="E56" s="83"/>
      <c r="F56" s="83"/>
      <c r="G56" s="83"/>
      <c r="H56" s="83"/>
      <c r="I56" s="83"/>
      <c r="J56" s="83"/>
      <c r="K56" s="83"/>
      <c r="L56" s="83"/>
      <c r="M56" s="81"/>
      <c r="N56" s="81"/>
      <c r="O56" s="81"/>
      <c r="P56" s="83"/>
      <c r="Q56" s="83"/>
      <c r="R56" s="83"/>
      <c r="S56" s="83"/>
      <c r="T56" s="83"/>
      <c r="U56" s="83"/>
      <c r="V56" s="81"/>
      <c r="W56" s="81"/>
      <c r="X56" s="81"/>
      <c r="Y56" s="83"/>
      <c r="Z56" s="83"/>
      <c r="AA56" s="83"/>
      <c r="AB56" s="83"/>
      <c r="AC56" s="83"/>
      <c r="AD56" s="83"/>
      <c r="AE56" s="83"/>
      <c r="AF56" s="83"/>
      <c r="AG56" s="83"/>
      <c r="AH56" s="81"/>
      <c r="AI56" s="81"/>
      <c r="AJ56" s="81"/>
      <c r="AK56" s="83"/>
      <c r="AL56" s="83"/>
      <c r="AM56" s="83"/>
      <c r="AN56" s="83"/>
      <c r="AO56" s="83"/>
      <c r="AP56" s="83"/>
      <c r="AQ56" s="81"/>
      <c r="AR56" s="81"/>
      <c r="AS56" s="81"/>
      <c r="AT56" s="83"/>
      <c r="AU56" s="83"/>
      <c r="AV56" s="83"/>
      <c r="AW56" s="83"/>
      <c r="AX56" s="83"/>
      <c r="AY56" s="83"/>
      <c r="AZ56" s="83"/>
      <c r="BA56" s="83"/>
      <c r="BB56" s="83"/>
      <c r="BC56" s="81"/>
      <c r="BD56" s="81"/>
      <c r="BE56" s="81"/>
      <c r="BF56" s="83"/>
      <c r="BG56" s="83"/>
      <c r="BH56" s="83"/>
      <c r="BI56" s="83"/>
      <c r="BJ56" s="83"/>
      <c r="BK56" s="83"/>
      <c r="BL56" s="81"/>
      <c r="BM56" s="81"/>
      <c r="BN56" s="81"/>
      <c r="BO56" s="83"/>
      <c r="BP56" s="83"/>
      <c r="BQ56" s="83"/>
      <c r="BR56" s="83"/>
      <c r="BS56" s="83"/>
      <c r="BT56" s="83"/>
      <c r="BU56" s="83"/>
      <c r="BV56" s="83"/>
      <c r="BW56" s="83"/>
      <c r="BX56" s="81"/>
      <c r="BY56" s="81"/>
      <c r="BZ56" s="81"/>
      <c r="CA56" s="83"/>
      <c r="CB56" s="83"/>
      <c r="CC56" s="83"/>
      <c r="CD56" s="83"/>
      <c r="CE56" s="83"/>
      <c r="CF56" s="83"/>
      <c r="CG56" s="81"/>
      <c r="CH56" s="81"/>
      <c r="CI56" s="81"/>
      <c r="CJ56" s="83"/>
      <c r="CK56" s="83"/>
      <c r="CL56" s="83"/>
      <c r="CM56" s="83"/>
      <c r="CN56" s="83"/>
      <c r="CO56" s="83"/>
      <c r="CP56" s="83"/>
      <c r="CQ56" s="83"/>
      <c r="CR56" s="83"/>
      <c r="CS56" s="81"/>
      <c r="CT56" s="81"/>
      <c r="CU56" s="81"/>
      <c r="CV56" s="83"/>
      <c r="CW56" s="83"/>
      <c r="CX56" s="83"/>
      <c r="CY56" s="83"/>
      <c r="CZ56" s="83"/>
      <c r="DA56" s="83"/>
      <c r="DB56" s="81"/>
      <c r="DC56" s="81"/>
      <c r="DD56" s="81"/>
    </row>
    <row r="57" spans="1:108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B57" s="3"/>
      <c r="DC57" s="3"/>
      <c r="DD57" s="3"/>
    </row>
    <row r="58" spans="1:108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B58" s="3"/>
      <c r="DC58" s="3"/>
      <c r="DD58" s="3"/>
    </row>
    <row r="59" spans="1:108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B59" s="3"/>
      <c r="DC59" s="3"/>
      <c r="DD59" s="3"/>
    </row>
    <row r="60" spans="1:108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B60" s="3"/>
      <c r="DC60" s="3"/>
      <c r="DD60" s="3"/>
    </row>
    <row r="61" spans="1:108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B61" s="3"/>
      <c r="DC61" s="3"/>
      <c r="DD61" s="3"/>
    </row>
    <row r="62" spans="1:108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B62" s="3"/>
      <c r="DC62" s="3"/>
      <c r="DD62" s="3"/>
    </row>
    <row r="63" spans="1:108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B63" s="3"/>
      <c r="DC63" s="3"/>
      <c r="DD63" s="3"/>
    </row>
    <row r="64" spans="1:108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B64" s="3"/>
      <c r="DC64" s="3"/>
      <c r="DD64" s="3"/>
    </row>
    <row r="65" spans="4:108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B65" s="3"/>
      <c r="DC65" s="3"/>
      <c r="DD65" s="3"/>
    </row>
    <row r="66" spans="4:108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B66" s="3"/>
      <c r="DC66" s="3"/>
      <c r="DD66" s="3"/>
    </row>
    <row r="67" spans="4:108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B67" s="3"/>
      <c r="DC67" s="3"/>
      <c r="DD67" s="3"/>
    </row>
    <row r="68" spans="4:108" x14ac:dyDescent="0.2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B68" s="3"/>
      <c r="DC68" s="3"/>
      <c r="DD68" s="3"/>
    </row>
    <row r="69" spans="4:108" x14ac:dyDescent="0.2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B69" s="3"/>
      <c r="DC69" s="3"/>
      <c r="DD69" s="3"/>
    </row>
    <row r="70" spans="4:108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B70" s="3"/>
      <c r="DC70" s="3"/>
      <c r="DD70" s="3"/>
    </row>
    <row r="71" spans="4:108" x14ac:dyDescent="0.2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B71" s="3"/>
      <c r="DC71" s="3"/>
      <c r="DD71" s="3"/>
    </row>
    <row r="72" spans="4:108" x14ac:dyDescent="0.2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B72" s="3"/>
      <c r="DC72" s="3"/>
      <c r="DD72" s="3"/>
    </row>
    <row r="73" spans="4:108" x14ac:dyDescent="0.2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B73" s="3"/>
      <c r="DC73" s="3"/>
      <c r="DD73" s="3"/>
    </row>
    <row r="74" spans="4:108" x14ac:dyDescent="0.2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B74" s="3"/>
      <c r="DC74" s="3"/>
      <c r="DD74" s="3"/>
    </row>
    <row r="75" spans="4:108" x14ac:dyDescent="0.2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B75" s="3"/>
      <c r="DC75" s="3"/>
      <c r="DD75" s="3"/>
    </row>
    <row r="76" spans="4:108" x14ac:dyDescent="0.2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B76" s="3"/>
      <c r="DC76" s="3"/>
      <c r="DD76" s="3"/>
    </row>
    <row r="77" spans="4:108" x14ac:dyDescent="0.2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B77" s="3"/>
      <c r="DC77" s="3"/>
      <c r="DD77" s="3"/>
    </row>
    <row r="78" spans="4:108" x14ac:dyDescent="0.2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B78" s="3"/>
      <c r="DC78" s="3"/>
      <c r="DD78" s="3"/>
    </row>
    <row r="79" spans="4:108" x14ac:dyDescent="0.2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B79" s="3"/>
      <c r="DC79" s="3"/>
      <c r="DD79" s="3"/>
    </row>
    <row r="80" spans="4:108" x14ac:dyDescent="0.2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B80" s="3"/>
      <c r="DC80" s="3"/>
      <c r="DD80" s="3"/>
    </row>
    <row r="81" spans="4:108" x14ac:dyDescent="0.2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B81" s="3"/>
      <c r="DC81" s="3"/>
      <c r="DD81" s="3"/>
    </row>
    <row r="82" spans="4:108" x14ac:dyDescent="0.2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B82" s="3"/>
      <c r="DC82" s="3"/>
      <c r="DD82" s="3"/>
    </row>
    <row r="83" spans="4:108" x14ac:dyDescent="0.2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B83" s="3"/>
      <c r="DC83" s="3"/>
      <c r="DD83" s="3"/>
    </row>
    <row r="84" spans="4:108" x14ac:dyDescent="0.25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B84" s="3"/>
      <c r="DC84" s="3"/>
      <c r="DD84" s="3"/>
    </row>
    <row r="85" spans="4:108" x14ac:dyDescent="0.25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B85" s="3"/>
      <c r="DC85" s="3"/>
      <c r="DD85" s="3"/>
    </row>
    <row r="86" spans="4:108" x14ac:dyDescent="0.25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B86" s="3"/>
      <c r="DC86" s="3"/>
      <c r="DD86" s="3"/>
    </row>
    <row r="87" spans="4:108" x14ac:dyDescent="0.2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B87" s="3"/>
      <c r="DC87" s="3"/>
      <c r="DD87" s="3"/>
    </row>
    <row r="88" spans="4:108" x14ac:dyDescent="0.2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B88" s="3"/>
      <c r="DC88" s="3"/>
      <c r="DD88" s="3"/>
    </row>
    <row r="89" spans="4:108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B89" s="3"/>
      <c r="DC89" s="3"/>
      <c r="DD89" s="3"/>
    </row>
    <row r="90" spans="4:108" x14ac:dyDescent="0.2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B90" s="3"/>
      <c r="DC90" s="3"/>
      <c r="DD90" s="3"/>
    </row>
    <row r="91" spans="4:108" x14ac:dyDescent="0.25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B91" s="3"/>
      <c r="DC91" s="3"/>
      <c r="DD91" s="3"/>
    </row>
    <row r="92" spans="4:108" x14ac:dyDescent="0.25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B92" s="3"/>
      <c r="DC92" s="3"/>
      <c r="DD92" s="3"/>
    </row>
    <row r="93" spans="4:108" x14ac:dyDescent="0.25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B93" s="3"/>
      <c r="DC93" s="3"/>
      <c r="DD93" s="3"/>
    </row>
    <row r="94" spans="4:108" x14ac:dyDescent="0.25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B94" s="3"/>
      <c r="DC94" s="3"/>
      <c r="DD94" s="3"/>
    </row>
    <row r="95" spans="4:108" x14ac:dyDescent="0.2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B95" s="3"/>
      <c r="DC95" s="3"/>
      <c r="DD95" s="3"/>
    </row>
    <row r="96" spans="4:108" x14ac:dyDescent="0.25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B96" s="3"/>
      <c r="DC96" s="3"/>
      <c r="DD96" s="3"/>
    </row>
    <row r="97" spans="4:108" x14ac:dyDescent="0.25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B97" s="3"/>
      <c r="DC97" s="3"/>
      <c r="DD97" s="3"/>
    </row>
    <row r="98" spans="4:108" x14ac:dyDescent="0.2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B98" s="3"/>
      <c r="DC98" s="3"/>
      <c r="DD98" s="3"/>
    </row>
    <row r="99" spans="4:108" x14ac:dyDescent="0.25">
      <c r="J99" s="3"/>
      <c r="K99" s="3"/>
      <c r="L99" s="3"/>
    </row>
    <row r="100" spans="4:108" x14ac:dyDescent="0.25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4:108" x14ac:dyDescent="0.25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4:108" x14ac:dyDescent="0.25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4:108" x14ac:dyDescent="0.25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4:108" x14ac:dyDescent="0.25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4:108" x14ac:dyDescent="0.25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4:108" x14ac:dyDescent="0.25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4:108" x14ac:dyDescent="0.25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4:108" x14ac:dyDescent="0.25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4:108" x14ac:dyDescent="0.25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4:108" x14ac:dyDescent="0.2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4:108" x14ac:dyDescent="0.25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4:108" x14ac:dyDescent="0.25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4:24" x14ac:dyDescent="0.25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4:24" x14ac:dyDescent="0.25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4:24" x14ac:dyDescent="0.25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4:24" x14ac:dyDescent="0.25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4:24" x14ac:dyDescent="0.25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4:24" x14ac:dyDescent="0.25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4:24" x14ac:dyDescent="0.25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4:24" x14ac:dyDescent="0.25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4:24" x14ac:dyDescent="0.25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4:24" x14ac:dyDescent="0.25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4:24" x14ac:dyDescent="0.25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4:24" x14ac:dyDescent="0.25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4:24" x14ac:dyDescent="0.25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4:24" x14ac:dyDescent="0.25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4:24" x14ac:dyDescent="0.25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4:24" x14ac:dyDescent="0.25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4:24" x14ac:dyDescent="0.25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4:24" x14ac:dyDescent="0.25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4:24" x14ac:dyDescent="0.2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4:24" x14ac:dyDescent="0.25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4:24" x14ac:dyDescent="0.25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4:24" x14ac:dyDescent="0.25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4:24" x14ac:dyDescent="0.25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4:24" x14ac:dyDescent="0.25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4:24" x14ac:dyDescent="0.2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4:24" x14ac:dyDescent="0.25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4:24" x14ac:dyDescent="0.25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4:24" x14ac:dyDescent="0.25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4:24" x14ac:dyDescent="0.25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</sheetData>
  <mergeCells count="103">
    <mergeCell ref="AK6:AM7"/>
    <mergeCell ref="AN6:AP6"/>
    <mergeCell ref="AQ6:AS6"/>
    <mergeCell ref="CG7:CI7"/>
    <mergeCell ref="CY7:DA7"/>
    <mergeCell ref="DB7:DD7"/>
    <mergeCell ref="CA6:CC7"/>
    <mergeCell ref="CD6:CF6"/>
    <mergeCell ref="CG6:CI6"/>
    <mergeCell ref="CJ6:CL7"/>
    <mergeCell ref="CM6:CO7"/>
    <mergeCell ref="BI7:BK7"/>
    <mergeCell ref="BL7:BN7"/>
    <mergeCell ref="CD7:CF7"/>
    <mergeCell ref="BX7:BZ7"/>
    <mergeCell ref="CJ4:CU4"/>
    <mergeCell ref="CV4:DD4"/>
    <mergeCell ref="D3:O3"/>
    <mergeCell ref="P3:X3"/>
    <mergeCell ref="Y3:AJ3"/>
    <mergeCell ref="AK3:AS3"/>
    <mergeCell ref="AT3:BE3"/>
    <mergeCell ref="BF3:BN3"/>
    <mergeCell ref="BO3:BZ3"/>
    <mergeCell ref="CA3:CI3"/>
    <mergeCell ref="CJ3:CU3"/>
    <mergeCell ref="CV3:DD3"/>
    <mergeCell ref="D4:O4"/>
    <mergeCell ref="P4:X4"/>
    <mergeCell ref="Y4:AJ4"/>
    <mergeCell ref="AK4:AS4"/>
    <mergeCell ref="D51:O51"/>
    <mergeCell ref="D52:O52"/>
    <mergeCell ref="D53:O53"/>
    <mergeCell ref="A3:A8"/>
    <mergeCell ref="B3:B8"/>
    <mergeCell ref="CJ5:CU5"/>
    <mergeCell ref="CV5:DD5"/>
    <mergeCell ref="CP6:CU6"/>
    <mergeCell ref="CP7:CR7"/>
    <mergeCell ref="CS7:CU7"/>
    <mergeCell ref="CV6:CX7"/>
    <mergeCell ref="CY6:DA6"/>
    <mergeCell ref="DB6:DD6"/>
    <mergeCell ref="D5:O5"/>
    <mergeCell ref="P5:X5"/>
    <mergeCell ref="J6:O6"/>
    <mergeCell ref="J7:L7"/>
    <mergeCell ref="M7:O7"/>
    <mergeCell ref="A50:C50"/>
    <mergeCell ref="B48:B49"/>
    <mergeCell ref="D6:F7"/>
    <mergeCell ref="B42:B45"/>
    <mergeCell ref="G6:I7"/>
    <mergeCell ref="B27:B28"/>
    <mergeCell ref="AT5:BE5"/>
    <mergeCell ref="BF5:BN5"/>
    <mergeCell ref="AZ6:BE6"/>
    <mergeCell ref="G1:U1"/>
    <mergeCell ref="BR1:CF1"/>
    <mergeCell ref="BR2:CF2"/>
    <mergeCell ref="BO5:BZ5"/>
    <mergeCell ref="CA5:CI5"/>
    <mergeCell ref="BU6:BZ6"/>
    <mergeCell ref="BO4:BZ4"/>
    <mergeCell ref="CA4:CI4"/>
    <mergeCell ref="P6:R7"/>
    <mergeCell ref="S7:U7"/>
    <mergeCell ref="V7:X7"/>
    <mergeCell ref="S6:U6"/>
    <mergeCell ref="V6:X6"/>
    <mergeCell ref="BI6:BK6"/>
    <mergeCell ref="BC7:BE7"/>
    <mergeCell ref="BL6:BN6"/>
    <mergeCell ref="AW6:AY7"/>
    <mergeCell ref="AE6:AJ6"/>
    <mergeCell ref="AE7:AG7"/>
    <mergeCell ref="AH7:AJ7"/>
    <mergeCell ref="BU7:BW7"/>
    <mergeCell ref="B46:B47"/>
    <mergeCell ref="B9:B10"/>
    <mergeCell ref="B37:B38"/>
    <mergeCell ref="B13:B15"/>
    <mergeCell ref="B16:B18"/>
    <mergeCell ref="BO6:BQ7"/>
    <mergeCell ref="BR6:BT7"/>
    <mergeCell ref="AB1:AP1"/>
    <mergeCell ref="AB2:AP2"/>
    <mergeCell ref="AB6:AD7"/>
    <mergeCell ref="AW1:BK1"/>
    <mergeCell ref="AW2:BK2"/>
    <mergeCell ref="AT4:BE4"/>
    <mergeCell ref="BF4:BN4"/>
    <mergeCell ref="Y6:AA7"/>
    <mergeCell ref="AT6:AV7"/>
    <mergeCell ref="Y5:AJ5"/>
    <mergeCell ref="AZ7:BB7"/>
    <mergeCell ref="G2:U2"/>
    <mergeCell ref="AN7:AP7"/>
    <mergeCell ref="AQ7:AS7"/>
    <mergeCell ref="C3:C8"/>
    <mergeCell ref="BF6:BH7"/>
    <mergeCell ref="AK5:AS5"/>
  </mergeCells>
  <conditionalFormatting sqref="BX57:BZ98">
    <cfRule type="cellIs" dxfId="27" priority="11" operator="equal">
      <formula>FALSE</formula>
    </cfRule>
  </conditionalFormatting>
  <conditionalFormatting sqref="CG57:CI98">
    <cfRule type="cellIs" dxfId="26" priority="10" operator="equal">
      <formula>FALSE</formula>
    </cfRule>
  </conditionalFormatting>
  <conditionalFormatting sqref="CG57:CI98">
    <cfRule type="cellIs" dxfId="25" priority="9" operator="equal">
      <formula>FALSE</formula>
    </cfRule>
  </conditionalFormatting>
  <conditionalFormatting sqref="CS57:CU98">
    <cfRule type="cellIs" dxfId="24" priority="8" operator="equal">
      <formula>FALSE</formula>
    </cfRule>
  </conditionalFormatting>
  <conditionalFormatting sqref="CS57:CU98">
    <cfRule type="cellIs" dxfId="23" priority="7" operator="equal">
      <formula>FALSE</formula>
    </cfRule>
  </conditionalFormatting>
  <conditionalFormatting sqref="DB57:DD98">
    <cfRule type="cellIs" dxfId="22" priority="6" operator="equal">
      <formula>FALSE</formula>
    </cfRule>
  </conditionalFormatting>
  <conditionalFormatting sqref="DB57:DD98">
    <cfRule type="cellIs" dxfId="21" priority="5" operator="equal">
      <formula>FALSE</formula>
    </cfRule>
  </conditionalFormatting>
  <conditionalFormatting sqref="D59:I98 D57:H58 J57:K57 M57:X98">
    <cfRule type="cellIs" dxfId="20" priority="28" operator="equal">
      <formula>FALSE</formula>
    </cfRule>
  </conditionalFormatting>
  <conditionalFormatting sqref="AK57:AP98 Y57:AG98">
    <cfRule type="cellIs" dxfId="19" priority="27" operator="equal">
      <formula>FALSE</formula>
    </cfRule>
  </conditionalFormatting>
  <conditionalFormatting sqref="BF57:BK98 AT57:BB98">
    <cfRule type="cellIs" dxfId="18" priority="26" operator="equal">
      <formula>FALSE</formula>
    </cfRule>
  </conditionalFormatting>
  <conditionalFormatting sqref="CA57:CF98 BO57:BW98">
    <cfRule type="cellIs" dxfId="17" priority="25" operator="equal">
      <formula>FALSE</formula>
    </cfRule>
  </conditionalFormatting>
  <conditionalFormatting sqref="CV57:DA98 CJ57:CR98">
    <cfRule type="cellIs" dxfId="16" priority="24" operator="equal">
      <formula>FALSE</formula>
    </cfRule>
  </conditionalFormatting>
  <conditionalFormatting sqref="D100:X141">
    <cfRule type="cellIs" dxfId="15" priority="23" operator="equal">
      <formula>FALSE</formula>
    </cfRule>
  </conditionalFormatting>
  <conditionalFormatting sqref="M57:O98">
    <cfRule type="cellIs" dxfId="14" priority="22" operator="equal">
      <formula>FALSE</formula>
    </cfRule>
  </conditionalFormatting>
  <conditionalFormatting sqref="V57:X98">
    <cfRule type="cellIs" dxfId="13" priority="21" operator="equal">
      <formula>FALSE</formula>
    </cfRule>
  </conditionalFormatting>
  <conditionalFormatting sqref="AH57:AJ98">
    <cfRule type="cellIs" dxfId="12" priority="20" operator="equal">
      <formula>FALSE</formula>
    </cfRule>
  </conditionalFormatting>
  <conditionalFormatting sqref="AH57:AJ98">
    <cfRule type="cellIs" dxfId="11" priority="19" operator="equal">
      <formula>FALSE</formula>
    </cfRule>
  </conditionalFormatting>
  <conditionalFormatting sqref="AQ57:AS98">
    <cfRule type="cellIs" dxfId="10" priority="18" operator="equal">
      <formula>FALSE</formula>
    </cfRule>
  </conditionalFormatting>
  <conditionalFormatting sqref="AQ57:AS98">
    <cfRule type="cellIs" dxfId="9" priority="17" operator="equal">
      <formula>FALSE</formula>
    </cfRule>
  </conditionalFormatting>
  <conditionalFormatting sqref="BC57:BE98">
    <cfRule type="cellIs" dxfId="8" priority="16" operator="equal">
      <formula>FALSE</formula>
    </cfRule>
  </conditionalFormatting>
  <conditionalFormatting sqref="BC57:BE98">
    <cfRule type="cellIs" dxfId="7" priority="15" operator="equal">
      <formula>FALSE</formula>
    </cfRule>
  </conditionalFormatting>
  <conditionalFormatting sqref="BL57:BN98">
    <cfRule type="cellIs" dxfId="6" priority="14" operator="equal">
      <formula>FALSE</formula>
    </cfRule>
  </conditionalFormatting>
  <conditionalFormatting sqref="BL57:BN98">
    <cfRule type="cellIs" dxfId="5" priority="13" operator="equal">
      <formula>FALSE</formula>
    </cfRule>
  </conditionalFormatting>
  <conditionalFormatting sqref="BX57:BZ98">
    <cfRule type="cellIs" dxfId="4" priority="12" operator="equal">
      <formula>FALSE</formula>
    </cfRule>
  </conditionalFormatting>
  <conditionalFormatting sqref="J59:L99 J58:K58">
    <cfRule type="cellIs" dxfId="3" priority="4" operator="equal">
      <formula>FALSE</formula>
    </cfRule>
  </conditionalFormatting>
  <conditionalFormatting sqref="J59:L99 J58:K58">
    <cfRule type="cellIs" dxfId="2" priority="3" operator="equal">
      <formula>FALSE</formula>
    </cfRule>
  </conditionalFormatting>
  <conditionalFormatting sqref="I57:I58">
    <cfRule type="cellIs" dxfId="1" priority="2" operator="equal">
      <formula>FALSE</formula>
    </cfRule>
  </conditionalFormatting>
  <conditionalFormatting sqref="L57:L58">
    <cfRule type="cellIs" dxfId="0" priority="1" operator="equal">
      <formula>FALSE</formula>
    </cfRule>
  </conditionalFormatting>
  <pageMargins left="0.62992125984251968" right="0.51181102362204722" top="0.35433070866141736" bottom="0.35433070866141736" header="0.31496062992125984" footer="0.31496062992125984"/>
  <pageSetup paperSize="9" scale="72" firstPageNumber="75" orientation="landscape" useFirstPageNumber="1" r:id="rId1"/>
  <headerFooter>
    <oddFooter>&amp;CPage &amp;P</oddFooter>
  </headerFooter>
  <rowBreaks count="1" manualBreakCount="1">
    <brk id="28" max="107" man="1"/>
  </rowBreaks>
  <colBreaks count="9" manualBreakCount="9">
    <brk id="15" max="52" man="1"/>
    <brk id="24" max="52" man="1"/>
    <brk id="36" max="52" man="1"/>
    <brk id="45" max="52" man="1"/>
    <brk id="57" max="52" man="1"/>
    <brk id="66" max="52" man="1"/>
    <brk id="78" max="52" man="1"/>
    <brk id="87" max="52" man="1"/>
    <brk id="99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N18"/>
  <sheetViews>
    <sheetView view="pageBreakPreview" zoomScale="110" zoomScaleNormal="100" zoomScaleSheetLayoutView="11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1" sqref="A21"/>
    </sheetView>
  </sheetViews>
  <sheetFormatPr defaultRowHeight="15" x14ac:dyDescent="0.25"/>
  <cols>
    <col min="2" max="2" width="18.140625" bestFit="1" customWidth="1"/>
    <col min="3" max="3" width="25" customWidth="1"/>
    <col min="16" max="21" width="13" customWidth="1"/>
    <col min="22" max="22" width="12.140625" customWidth="1"/>
    <col min="23" max="23" width="10.140625" customWidth="1"/>
    <col min="24" max="24" width="10.42578125" customWidth="1"/>
    <col min="37" max="41" width="13.140625" customWidth="1"/>
    <col min="42" max="42" width="11" customWidth="1"/>
    <col min="43" max="43" width="11.42578125" customWidth="1"/>
    <col min="44" max="45" width="11.5703125" customWidth="1"/>
    <col min="58" max="59" width="13.7109375" customWidth="1"/>
    <col min="60" max="60" width="11.85546875" customWidth="1"/>
    <col min="61" max="61" width="11.28515625" customWidth="1"/>
    <col min="62" max="63" width="12.42578125" customWidth="1"/>
    <col min="64" max="64" width="12.28515625" customWidth="1"/>
    <col min="65" max="65" width="11.42578125" customWidth="1"/>
    <col min="66" max="66" width="11.28515625" customWidth="1"/>
  </cols>
  <sheetData>
    <row r="1" spans="1:66" s="71" customFormat="1" ht="18" customHeight="1" x14ac:dyDescent="0.25">
      <c r="A1" s="144" t="s">
        <v>4</v>
      </c>
      <c r="B1" s="144" t="s">
        <v>22</v>
      </c>
      <c r="C1" s="144" t="s">
        <v>1</v>
      </c>
      <c r="D1" s="115" t="s">
        <v>79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115" t="s">
        <v>79</v>
      </c>
      <c r="Q1" s="116"/>
      <c r="R1" s="116"/>
      <c r="S1" s="116"/>
      <c r="T1" s="116"/>
      <c r="U1" s="116"/>
      <c r="V1" s="116"/>
      <c r="W1" s="116"/>
      <c r="X1" s="117"/>
      <c r="Y1" s="115" t="s">
        <v>80</v>
      </c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7"/>
      <c r="AK1" s="115" t="s">
        <v>80</v>
      </c>
      <c r="AL1" s="116"/>
      <c r="AM1" s="116"/>
      <c r="AN1" s="116"/>
      <c r="AO1" s="116"/>
      <c r="AP1" s="116"/>
      <c r="AQ1" s="116"/>
      <c r="AR1" s="116"/>
      <c r="AS1" s="117"/>
      <c r="AT1" s="115" t="s">
        <v>81</v>
      </c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7"/>
      <c r="BF1" s="115" t="s">
        <v>81</v>
      </c>
      <c r="BG1" s="116"/>
      <c r="BH1" s="116"/>
      <c r="BI1" s="116"/>
      <c r="BJ1" s="116"/>
      <c r="BK1" s="116"/>
      <c r="BL1" s="116"/>
      <c r="BM1" s="116"/>
      <c r="BN1" s="117"/>
    </row>
    <row r="2" spans="1:66" s="71" customFormat="1" ht="15" customHeight="1" x14ac:dyDescent="0.25">
      <c r="A2" s="145"/>
      <c r="B2" s="145"/>
      <c r="C2" s="145"/>
      <c r="D2" s="118" t="s">
        <v>71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115" t="str">
        <f>+D2</f>
        <v>RESULTS OF SECONDARY EXAMINATION- 2023</v>
      </c>
      <c r="Q2" s="116"/>
      <c r="R2" s="116"/>
      <c r="S2" s="116"/>
      <c r="T2" s="116"/>
      <c r="U2" s="116"/>
      <c r="V2" s="116"/>
      <c r="W2" s="116"/>
      <c r="X2" s="117"/>
      <c r="Y2" s="118" t="str">
        <f>+P2</f>
        <v>RESULTS OF SECONDARY EXAMINATION- 2023</v>
      </c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20"/>
      <c r="AK2" s="115" t="str">
        <f>+Y2</f>
        <v>RESULTS OF SECONDARY EXAMINATION- 2023</v>
      </c>
      <c r="AL2" s="116"/>
      <c r="AM2" s="116"/>
      <c r="AN2" s="116"/>
      <c r="AO2" s="116"/>
      <c r="AP2" s="116"/>
      <c r="AQ2" s="116"/>
      <c r="AR2" s="116"/>
      <c r="AS2" s="117"/>
      <c r="AT2" s="118" t="str">
        <f>+AK2</f>
        <v>RESULTS OF SECONDARY EXAMINATION- 2023</v>
      </c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20"/>
      <c r="BF2" s="115" t="str">
        <f>+AT2</f>
        <v>RESULTS OF SECONDARY EXAMINATION- 2023</v>
      </c>
      <c r="BG2" s="116"/>
      <c r="BH2" s="116"/>
      <c r="BI2" s="116"/>
      <c r="BJ2" s="116"/>
      <c r="BK2" s="116"/>
      <c r="BL2" s="116"/>
      <c r="BM2" s="116"/>
      <c r="BN2" s="117"/>
    </row>
    <row r="3" spans="1:66" s="71" customFormat="1" ht="15" customHeight="1" x14ac:dyDescent="0.25">
      <c r="A3" s="145"/>
      <c r="B3" s="145"/>
      <c r="C3" s="145"/>
      <c r="D3" s="118" t="s">
        <v>138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  <c r="P3" s="112" t="s">
        <v>139</v>
      </c>
      <c r="Q3" s="113"/>
      <c r="R3" s="113"/>
      <c r="S3" s="113"/>
      <c r="T3" s="113"/>
      <c r="U3" s="113"/>
      <c r="V3" s="113"/>
      <c r="W3" s="113"/>
      <c r="X3" s="114"/>
      <c r="Y3" s="118" t="s">
        <v>140</v>
      </c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20"/>
      <c r="AK3" s="112" t="s">
        <v>141</v>
      </c>
      <c r="AL3" s="113"/>
      <c r="AM3" s="113"/>
      <c r="AN3" s="113"/>
      <c r="AO3" s="113"/>
      <c r="AP3" s="113"/>
      <c r="AQ3" s="113"/>
      <c r="AR3" s="113"/>
      <c r="AS3" s="114"/>
      <c r="AT3" s="118" t="s">
        <v>142</v>
      </c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20"/>
      <c r="BF3" s="112" t="s">
        <v>143</v>
      </c>
      <c r="BG3" s="113"/>
      <c r="BH3" s="113"/>
      <c r="BI3" s="113"/>
      <c r="BJ3" s="113"/>
      <c r="BK3" s="113"/>
      <c r="BL3" s="113"/>
      <c r="BM3" s="113"/>
      <c r="BN3" s="114"/>
    </row>
    <row r="4" spans="1:66" s="71" customFormat="1" ht="15.75" customHeight="1" x14ac:dyDescent="0.25">
      <c r="A4" s="145"/>
      <c r="B4" s="145"/>
      <c r="C4" s="145"/>
      <c r="D4" s="118" t="s">
        <v>57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0"/>
      <c r="P4" s="112" t="s">
        <v>57</v>
      </c>
      <c r="Q4" s="113"/>
      <c r="R4" s="113"/>
      <c r="S4" s="113"/>
      <c r="T4" s="113"/>
      <c r="U4" s="113"/>
      <c r="V4" s="113"/>
      <c r="W4" s="113"/>
      <c r="X4" s="114"/>
      <c r="Y4" s="118" t="s">
        <v>57</v>
      </c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112" t="s">
        <v>57</v>
      </c>
      <c r="AL4" s="113"/>
      <c r="AM4" s="113"/>
      <c r="AN4" s="113"/>
      <c r="AO4" s="113"/>
      <c r="AP4" s="113"/>
      <c r="AQ4" s="113"/>
      <c r="AR4" s="113"/>
      <c r="AS4" s="114"/>
      <c r="AT4" s="118" t="s">
        <v>57</v>
      </c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20"/>
      <c r="BF4" s="112" t="s">
        <v>57</v>
      </c>
      <c r="BG4" s="113"/>
      <c r="BH4" s="113"/>
      <c r="BI4" s="113"/>
      <c r="BJ4" s="113"/>
      <c r="BK4" s="113"/>
      <c r="BL4" s="113"/>
      <c r="BM4" s="113"/>
      <c r="BN4" s="114"/>
    </row>
    <row r="5" spans="1:66" s="71" customFormat="1" ht="48" customHeight="1" x14ac:dyDescent="0.25">
      <c r="A5" s="145"/>
      <c r="B5" s="145"/>
      <c r="C5" s="145"/>
      <c r="D5" s="121" t="s">
        <v>82</v>
      </c>
      <c r="E5" s="122"/>
      <c r="F5" s="123"/>
      <c r="G5" s="127" t="s">
        <v>83</v>
      </c>
      <c r="H5" s="128"/>
      <c r="I5" s="129"/>
      <c r="J5" s="115" t="s">
        <v>56</v>
      </c>
      <c r="K5" s="116"/>
      <c r="L5" s="116"/>
      <c r="M5" s="116"/>
      <c r="N5" s="116"/>
      <c r="O5" s="117"/>
      <c r="P5" s="138" t="s">
        <v>98</v>
      </c>
      <c r="Q5" s="139"/>
      <c r="R5" s="140"/>
      <c r="S5" s="112" t="s">
        <v>99</v>
      </c>
      <c r="T5" s="113"/>
      <c r="U5" s="114"/>
      <c r="V5" s="112" t="s">
        <v>100</v>
      </c>
      <c r="W5" s="113"/>
      <c r="X5" s="114"/>
      <c r="Y5" s="121" t="s">
        <v>82</v>
      </c>
      <c r="Z5" s="122"/>
      <c r="AA5" s="123"/>
      <c r="AB5" s="127" t="s">
        <v>83</v>
      </c>
      <c r="AC5" s="128"/>
      <c r="AD5" s="129"/>
      <c r="AE5" s="115" t="s">
        <v>56</v>
      </c>
      <c r="AF5" s="116"/>
      <c r="AG5" s="116"/>
      <c r="AH5" s="116"/>
      <c r="AI5" s="116"/>
      <c r="AJ5" s="117"/>
      <c r="AK5" s="138" t="s">
        <v>98</v>
      </c>
      <c r="AL5" s="139"/>
      <c r="AM5" s="140"/>
      <c r="AN5" s="112" t="s">
        <v>99</v>
      </c>
      <c r="AO5" s="113"/>
      <c r="AP5" s="114"/>
      <c r="AQ5" s="112" t="s">
        <v>100</v>
      </c>
      <c r="AR5" s="113"/>
      <c r="AS5" s="114"/>
      <c r="AT5" s="121" t="s">
        <v>82</v>
      </c>
      <c r="AU5" s="122"/>
      <c r="AV5" s="123"/>
      <c r="AW5" s="127" t="s">
        <v>83</v>
      </c>
      <c r="AX5" s="128"/>
      <c r="AY5" s="129"/>
      <c r="AZ5" s="115" t="s">
        <v>56</v>
      </c>
      <c r="BA5" s="116"/>
      <c r="BB5" s="116"/>
      <c r="BC5" s="116"/>
      <c r="BD5" s="116"/>
      <c r="BE5" s="117"/>
      <c r="BF5" s="138" t="s">
        <v>98</v>
      </c>
      <c r="BG5" s="139"/>
      <c r="BH5" s="140"/>
      <c r="BI5" s="112" t="s">
        <v>99</v>
      </c>
      <c r="BJ5" s="113"/>
      <c r="BK5" s="114"/>
      <c r="BL5" s="112" t="s">
        <v>100</v>
      </c>
      <c r="BM5" s="113"/>
      <c r="BN5" s="114"/>
    </row>
    <row r="6" spans="1:66" s="71" customFormat="1" ht="29.25" customHeight="1" x14ac:dyDescent="0.25">
      <c r="A6" s="145"/>
      <c r="B6" s="145"/>
      <c r="C6" s="145"/>
      <c r="D6" s="124"/>
      <c r="E6" s="125"/>
      <c r="F6" s="126"/>
      <c r="G6" s="130"/>
      <c r="H6" s="131"/>
      <c r="I6" s="132"/>
      <c r="J6" s="118" t="s">
        <v>84</v>
      </c>
      <c r="K6" s="119"/>
      <c r="L6" s="120"/>
      <c r="M6" s="135" t="s">
        <v>97</v>
      </c>
      <c r="N6" s="136"/>
      <c r="O6" s="137"/>
      <c r="P6" s="141"/>
      <c r="Q6" s="142"/>
      <c r="R6" s="143"/>
      <c r="S6" s="112" t="s">
        <v>101</v>
      </c>
      <c r="T6" s="113"/>
      <c r="U6" s="114"/>
      <c r="V6" s="112" t="s">
        <v>101</v>
      </c>
      <c r="W6" s="113"/>
      <c r="X6" s="114"/>
      <c r="Y6" s="124"/>
      <c r="Z6" s="125"/>
      <c r="AA6" s="126"/>
      <c r="AB6" s="130"/>
      <c r="AC6" s="131"/>
      <c r="AD6" s="132"/>
      <c r="AE6" s="118" t="s">
        <v>84</v>
      </c>
      <c r="AF6" s="119"/>
      <c r="AG6" s="120"/>
      <c r="AH6" s="118" t="s">
        <v>54</v>
      </c>
      <c r="AI6" s="119"/>
      <c r="AJ6" s="120"/>
      <c r="AK6" s="141"/>
      <c r="AL6" s="142"/>
      <c r="AM6" s="143"/>
      <c r="AN6" s="112" t="s">
        <v>101</v>
      </c>
      <c r="AO6" s="113"/>
      <c r="AP6" s="114"/>
      <c r="AQ6" s="112" t="s">
        <v>101</v>
      </c>
      <c r="AR6" s="113"/>
      <c r="AS6" s="114"/>
      <c r="AT6" s="124"/>
      <c r="AU6" s="125"/>
      <c r="AV6" s="126"/>
      <c r="AW6" s="130"/>
      <c r="AX6" s="131"/>
      <c r="AY6" s="132"/>
      <c r="AZ6" s="118" t="s">
        <v>84</v>
      </c>
      <c r="BA6" s="119"/>
      <c r="BB6" s="120"/>
      <c r="BC6" s="118" t="s">
        <v>54</v>
      </c>
      <c r="BD6" s="119"/>
      <c r="BE6" s="120"/>
      <c r="BF6" s="141"/>
      <c r="BG6" s="142"/>
      <c r="BH6" s="143"/>
      <c r="BI6" s="112" t="s">
        <v>101</v>
      </c>
      <c r="BJ6" s="113"/>
      <c r="BK6" s="114"/>
      <c r="BL6" s="112" t="s">
        <v>101</v>
      </c>
      <c r="BM6" s="113"/>
      <c r="BN6" s="114"/>
    </row>
    <row r="7" spans="1:66" s="71" customFormat="1" ht="18.75" customHeight="1" x14ac:dyDescent="0.25">
      <c r="A7" s="146"/>
      <c r="B7" s="146"/>
      <c r="C7" s="146"/>
      <c r="D7" s="72" t="s">
        <v>2</v>
      </c>
      <c r="E7" s="72" t="s">
        <v>3</v>
      </c>
      <c r="F7" s="72" t="s">
        <v>0</v>
      </c>
      <c r="G7" s="72" t="s">
        <v>2</v>
      </c>
      <c r="H7" s="72" t="s">
        <v>3</v>
      </c>
      <c r="I7" s="72" t="s">
        <v>0</v>
      </c>
      <c r="J7" s="72" t="s">
        <v>2</v>
      </c>
      <c r="K7" s="72" t="s">
        <v>3</v>
      </c>
      <c r="L7" s="72" t="s">
        <v>0</v>
      </c>
      <c r="M7" s="72" t="s">
        <v>2</v>
      </c>
      <c r="N7" s="72" t="s">
        <v>3</v>
      </c>
      <c r="O7" s="72" t="s">
        <v>0</v>
      </c>
      <c r="P7" s="73" t="s">
        <v>2</v>
      </c>
      <c r="Q7" s="73" t="s">
        <v>3</v>
      </c>
      <c r="R7" s="73" t="s">
        <v>0</v>
      </c>
      <c r="S7" s="73" t="s">
        <v>2</v>
      </c>
      <c r="T7" s="73" t="s">
        <v>3</v>
      </c>
      <c r="U7" s="73" t="s">
        <v>0</v>
      </c>
      <c r="V7" s="73" t="s">
        <v>2</v>
      </c>
      <c r="W7" s="73" t="s">
        <v>3</v>
      </c>
      <c r="X7" s="73" t="s">
        <v>0</v>
      </c>
      <c r="Y7" s="72" t="s">
        <v>2</v>
      </c>
      <c r="Z7" s="72" t="s">
        <v>3</v>
      </c>
      <c r="AA7" s="72" t="s">
        <v>0</v>
      </c>
      <c r="AB7" s="72" t="s">
        <v>2</v>
      </c>
      <c r="AC7" s="72" t="s">
        <v>3</v>
      </c>
      <c r="AD7" s="72" t="s">
        <v>0</v>
      </c>
      <c r="AE7" s="72" t="s">
        <v>2</v>
      </c>
      <c r="AF7" s="72" t="s">
        <v>3</v>
      </c>
      <c r="AG7" s="72" t="s">
        <v>0</v>
      </c>
      <c r="AH7" s="72" t="s">
        <v>2</v>
      </c>
      <c r="AI7" s="72" t="s">
        <v>3</v>
      </c>
      <c r="AJ7" s="72" t="s">
        <v>0</v>
      </c>
      <c r="AK7" s="73" t="s">
        <v>2</v>
      </c>
      <c r="AL7" s="73" t="s">
        <v>3</v>
      </c>
      <c r="AM7" s="73" t="s">
        <v>0</v>
      </c>
      <c r="AN7" s="73" t="s">
        <v>2</v>
      </c>
      <c r="AO7" s="73" t="s">
        <v>3</v>
      </c>
      <c r="AP7" s="73" t="s">
        <v>0</v>
      </c>
      <c r="AQ7" s="73" t="s">
        <v>2</v>
      </c>
      <c r="AR7" s="73" t="s">
        <v>3</v>
      </c>
      <c r="AS7" s="73" t="s">
        <v>0</v>
      </c>
      <c r="AT7" s="72" t="s">
        <v>2</v>
      </c>
      <c r="AU7" s="72" t="s">
        <v>3</v>
      </c>
      <c r="AV7" s="72" t="s">
        <v>0</v>
      </c>
      <c r="AW7" s="72" t="s">
        <v>2</v>
      </c>
      <c r="AX7" s="72" t="s">
        <v>3</v>
      </c>
      <c r="AY7" s="72" t="s">
        <v>0</v>
      </c>
      <c r="AZ7" s="72" t="s">
        <v>2</v>
      </c>
      <c r="BA7" s="72" t="s">
        <v>3</v>
      </c>
      <c r="BB7" s="72" t="s">
        <v>0</v>
      </c>
      <c r="BC7" s="72" t="s">
        <v>2</v>
      </c>
      <c r="BD7" s="72" t="s">
        <v>3</v>
      </c>
      <c r="BE7" s="72" t="s">
        <v>0</v>
      </c>
      <c r="BF7" s="73" t="s">
        <v>2</v>
      </c>
      <c r="BG7" s="73" t="s">
        <v>3</v>
      </c>
      <c r="BH7" s="73" t="s">
        <v>0</v>
      </c>
      <c r="BI7" s="73" t="s">
        <v>2</v>
      </c>
      <c r="BJ7" s="73" t="s">
        <v>3</v>
      </c>
      <c r="BK7" s="73" t="s">
        <v>0</v>
      </c>
      <c r="BL7" s="73" t="s">
        <v>2</v>
      </c>
      <c r="BM7" s="73" t="s">
        <v>3</v>
      </c>
      <c r="BN7" s="73" t="s">
        <v>0</v>
      </c>
    </row>
    <row r="8" spans="1:66" s="71" customFormat="1" ht="15.75" x14ac:dyDescent="0.25">
      <c r="A8" s="74">
        <v>1</v>
      </c>
      <c r="B8" s="75">
        <v>2</v>
      </c>
      <c r="C8" s="74">
        <v>3</v>
      </c>
      <c r="D8" s="74">
        <v>4</v>
      </c>
      <c r="E8" s="74">
        <v>5</v>
      </c>
      <c r="F8" s="75">
        <v>6</v>
      </c>
      <c r="G8" s="74">
        <v>7</v>
      </c>
      <c r="H8" s="75">
        <v>8</v>
      </c>
      <c r="I8" s="74">
        <v>9</v>
      </c>
      <c r="J8" s="75">
        <v>10</v>
      </c>
      <c r="K8" s="74">
        <v>11</v>
      </c>
      <c r="L8" s="75">
        <v>12</v>
      </c>
      <c r="M8" s="74">
        <v>13</v>
      </c>
      <c r="N8" s="75">
        <v>14</v>
      </c>
      <c r="O8" s="74">
        <v>15</v>
      </c>
      <c r="P8" s="74">
        <v>4</v>
      </c>
      <c r="Q8" s="74">
        <v>5</v>
      </c>
      <c r="R8" s="75">
        <v>6</v>
      </c>
      <c r="S8" s="74">
        <v>7</v>
      </c>
      <c r="T8" s="75">
        <v>8</v>
      </c>
      <c r="U8" s="74">
        <v>9</v>
      </c>
      <c r="V8" s="75">
        <v>10</v>
      </c>
      <c r="W8" s="74">
        <v>11</v>
      </c>
      <c r="X8" s="75">
        <v>12</v>
      </c>
      <c r="Y8" s="74">
        <v>17</v>
      </c>
      <c r="Z8" s="75">
        <v>18</v>
      </c>
      <c r="AA8" s="74">
        <v>19</v>
      </c>
      <c r="AB8" s="75">
        <v>20</v>
      </c>
      <c r="AC8" s="74">
        <v>21</v>
      </c>
      <c r="AD8" s="75">
        <v>22</v>
      </c>
      <c r="AE8" s="74">
        <v>23</v>
      </c>
      <c r="AF8" s="75">
        <v>24</v>
      </c>
      <c r="AG8" s="74">
        <v>25</v>
      </c>
      <c r="AH8" s="75">
        <v>26</v>
      </c>
      <c r="AI8" s="74">
        <v>27</v>
      </c>
      <c r="AJ8" s="75">
        <v>28</v>
      </c>
      <c r="AK8" s="74">
        <v>4</v>
      </c>
      <c r="AL8" s="74">
        <v>5</v>
      </c>
      <c r="AM8" s="75">
        <v>6</v>
      </c>
      <c r="AN8" s="74">
        <v>7</v>
      </c>
      <c r="AO8" s="75">
        <v>8</v>
      </c>
      <c r="AP8" s="74">
        <v>9</v>
      </c>
      <c r="AQ8" s="75">
        <v>10</v>
      </c>
      <c r="AR8" s="74">
        <v>11</v>
      </c>
      <c r="AS8" s="75">
        <v>12</v>
      </c>
      <c r="AT8" s="74">
        <v>29</v>
      </c>
      <c r="AU8" s="75">
        <v>30</v>
      </c>
      <c r="AV8" s="74">
        <v>31</v>
      </c>
      <c r="AW8" s="75">
        <v>32</v>
      </c>
      <c r="AX8" s="74">
        <v>33</v>
      </c>
      <c r="AY8" s="75">
        <v>34</v>
      </c>
      <c r="AZ8" s="74">
        <v>35</v>
      </c>
      <c r="BA8" s="75">
        <v>36</v>
      </c>
      <c r="BB8" s="74">
        <v>37</v>
      </c>
      <c r="BC8" s="75">
        <v>38</v>
      </c>
      <c r="BD8" s="74">
        <v>39</v>
      </c>
      <c r="BE8" s="75">
        <v>40</v>
      </c>
      <c r="BF8" s="74">
        <v>4</v>
      </c>
      <c r="BG8" s="74">
        <v>5</v>
      </c>
      <c r="BH8" s="75">
        <v>6</v>
      </c>
      <c r="BI8" s="74">
        <v>7</v>
      </c>
      <c r="BJ8" s="75">
        <v>8</v>
      </c>
      <c r="BK8" s="74">
        <v>9</v>
      </c>
      <c r="BL8" s="75">
        <v>10</v>
      </c>
      <c r="BM8" s="74">
        <v>11</v>
      </c>
      <c r="BN8" s="75">
        <v>12</v>
      </c>
    </row>
    <row r="9" spans="1:66" ht="42" customHeight="1" x14ac:dyDescent="0.25">
      <c r="A9" s="13">
        <v>1</v>
      </c>
      <c r="B9" s="14" t="s">
        <v>23</v>
      </c>
      <c r="C9" s="15" t="s">
        <v>85</v>
      </c>
      <c r="D9" s="12">
        <v>65249</v>
      </c>
      <c r="E9" s="12">
        <v>39690</v>
      </c>
      <c r="F9" s="12">
        <f>SUM(D9:E9)</f>
        <v>104939</v>
      </c>
      <c r="G9" s="12">
        <v>64629</v>
      </c>
      <c r="H9" s="12">
        <v>39451</v>
      </c>
      <c r="I9" s="12">
        <f>SUM(G9:H9)</f>
        <v>104080</v>
      </c>
      <c r="J9" s="12">
        <v>34509</v>
      </c>
      <c r="K9" s="12">
        <v>21626</v>
      </c>
      <c r="L9" s="12">
        <f>SUM(J9:K9)</f>
        <v>56135</v>
      </c>
      <c r="M9" s="52">
        <f>+J9/G9*100</f>
        <v>53.39553451237061</v>
      </c>
      <c r="N9" s="52">
        <f t="shared" ref="N9:O9" si="0">+K9/H9*100</f>
        <v>54.817368381029631</v>
      </c>
      <c r="O9" s="52">
        <f t="shared" si="0"/>
        <v>53.934473481936976</v>
      </c>
      <c r="P9" s="12">
        <v>34509</v>
      </c>
      <c r="Q9" s="12">
        <v>21626</v>
      </c>
      <c r="R9" s="12">
        <f>SUM(P9:Q9)</f>
        <v>56135</v>
      </c>
      <c r="S9" s="12">
        <v>21240</v>
      </c>
      <c r="T9" s="12">
        <v>14017</v>
      </c>
      <c r="U9" s="12">
        <f>SUM(S9:T9)</f>
        <v>35257</v>
      </c>
      <c r="V9" s="52">
        <f>+S9/P9*100</f>
        <v>61.549161088411722</v>
      </c>
      <c r="W9" s="52">
        <f t="shared" ref="W9:W17" si="1">+T9/Q9*100</f>
        <v>64.815499861278099</v>
      </c>
      <c r="X9" s="52">
        <f t="shared" ref="X9:X17" si="2">+U9/R9*100</f>
        <v>62.807517591520444</v>
      </c>
      <c r="Y9" s="12">
        <v>5175</v>
      </c>
      <c r="Z9" s="12">
        <v>3038</v>
      </c>
      <c r="AA9" s="12">
        <f>SUM(Y9:Z9)</f>
        <v>8213</v>
      </c>
      <c r="AB9" s="12">
        <v>5143</v>
      </c>
      <c r="AC9" s="12">
        <v>3013</v>
      </c>
      <c r="AD9" s="12">
        <f>SUM(AB9:AC9)</f>
        <v>8156</v>
      </c>
      <c r="AE9" s="12">
        <v>2449</v>
      </c>
      <c r="AF9" s="12">
        <v>1550</v>
      </c>
      <c r="AG9" s="12">
        <f>SUM(AE9:AF9)</f>
        <v>3999</v>
      </c>
      <c r="AH9" s="52">
        <f>+AE9/AB9*100</f>
        <v>47.618121718841145</v>
      </c>
      <c r="AI9" s="52">
        <f t="shared" ref="AI9:AI17" si="3">+AF9/AC9*100</f>
        <v>51.443743776966478</v>
      </c>
      <c r="AJ9" s="52">
        <f t="shared" ref="AJ9:AJ17" si="4">+AG9/AD9*100</f>
        <v>49.03138793526238</v>
      </c>
      <c r="AK9" s="12">
        <v>2449</v>
      </c>
      <c r="AL9" s="12">
        <v>1550</v>
      </c>
      <c r="AM9" s="12">
        <f>SUM(AK9:AL9)</f>
        <v>3999</v>
      </c>
      <c r="AN9" s="12">
        <v>1419</v>
      </c>
      <c r="AO9" s="12">
        <v>930</v>
      </c>
      <c r="AP9" s="12">
        <f>SUM(AN9:AO9)</f>
        <v>2349</v>
      </c>
      <c r="AQ9" s="52">
        <f>+AN9/AK9*100</f>
        <v>57.942017149857087</v>
      </c>
      <c r="AR9" s="52">
        <f t="shared" ref="AR9:AR17" si="5">+AO9/AL9*100</f>
        <v>60</v>
      </c>
      <c r="AS9" s="52">
        <f t="shared" ref="AS9:AS17" si="6">+AP9/AM9*100</f>
        <v>58.739684921230307</v>
      </c>
      <c r="AT9" s="12">
        <v>4785</v>
      </c>
      <c r="AU9" s="12">
        <v>3942</v>
      </c>
      <c r="AV9" s="12">
        <f>SUM(AT9:AU9)</f>
        <v>8727</v>
      </c>
      <c r="AW9" s="12">
        <v>4766</v>
      </c>
      <c r="AX9" s="12">
        <v>3935</v>
      </c>
      <c r="AY9" s="12">
        <f>SUM(AW9:AX9)</f>
        <v>8701</v>
      </c>
      <c r="AZ9" s="12">
        <v>2501</v>
      </c>
      <c r="BA9" s="12">
        <v>2079</v>
      </c>
      <c r="BB9" s="12">
        <f>SUM(AZ9:BA9)</f>
        <v>4580</v>
      </c>
      <c r="BC9" s="52">
        <f>+AZ9/AW9*100</f>
        <v>52.475870751154005</v>
      </c>
      <c r="BD9" s="52">
        <f t="shared" ref="BD9:BD17" si="7">+BA9/AX9*100</f>
        <v>52.833545108005083</v>
      </c>
      <c r="BE9" s="52">
        <f t="shared" ref="BE9:BE17" si="8">+BB9/AY9*100</f>
        <v>52.6376278588668</v>
      </c>
      <c r="BF9" s="12">
        <v>2501</v>
      </c>
      <c r="BG9" s="12">
        <v>2079</v>
      </c>
      <c r="BH9" s="12">
        <f>SUM(BF9:BG9)</f>
        <v>4580</v>
      </c>
      <c r="BI9" s="12">
        <v>1454</v>
      </c>
      <c r="BJ9" s="12">
        <v>1298</v>
      </c>
      <c r="BK9" s="12">
        <f>SUM(BI9:BJ9)</f>
        <v>2752</v>
      </c>
      <c r="BL9" s="52">
        <f>+BI9/BF9*100</f>
        <v>58.136745301879245</v>
      </c>
      <c r="BM9" s="52">
        <f t="shared" ref="BM9:BM17" si="9">+BJ9/BG9*100</f>
        <v>62.43386243386243</v>
      </c>
      <c r="BN9" s="52">
        <f t="shared" ref="BN9:BN17" si="10">+BK9/BH9*100</f>
        <v>60.08733624454149</v>
      </c>
    </row>
    <row r="10" spans="1:66" ht="36.75" customHeight="1" x14ac:dyDescent="0.25">
      <c r="A10" s="13">
        <v>2</v>
      </c>
      <c r="B10" s="15" t="s">
        <v>24</v>
      </c>
      <c r="C10" s="15" t="s">
        <v>86</v>
      </c>
      <c r="D10" s="12">
        <v>24435</v>
      </c>
      <c r="E10" s="12">
        <v>23071</v>
      </c>
      <c r="F10" s="12">
        <v>47506</v>
      </c>
      <c r="G10" s="12">
        <v>23088</v>
      </c>
      <c r="H10" s="12">
        <v>21855</v>
      </c>
      <c r="I10" s="12">
        <v>44943</v>
      </c>
      <c r="J10" s="12">
        <v>11150</v>
      </c>
      <c r="K10" s="12">
        <v>11947</v>
      </c>
      <c r="L10" s="12">
        <f>SUM(J10:K10)</f>
        <v>23097</v>
      </c>
      <c r="M10" s="52">
        <f t="shared" ref="M10:M17" si="11">+J10/G10*100</f>
        <v>48.293485793485793</v>
      </c>
      <c r="N10" s="52">
        <f t="shared" ref="N10:N17" si="12">+K10/H10*100</f>
        <v>54.664836421871421</v>
      </c>
      <c r="O10" s="52">
        <f t="shared" ref="O10:O17" si="13">+L10/I10*100</f>
        <v>51.391762899672919</v>
      </c>
      <c r="P10" s="12">
        <v>11150</v>
      </c>
      <c r="Q10" s="12">
        <v>11947</v>
      </c>
      <c r="R10" s="12">
        <f>SUM(P10:Q10)</f>
        <v>23097</v>
      </c>
      <c r="S10" s="12">
        <v>3053</v>
      </c>
      <c r="T10" s="12">
        <v>3981</v>
      </c>
      <c r="U10" s="12">
        <f>SUM(S10:T10)</f>
        <v>7034</v>
      </c>
      <c r="V10" s="52">
        <f t="shared" ref="V10:V17" si="14">+S10/P10*100</f>
        <v>27.381165919282513</v>
      </c>
      <c r="W10" s="52">
        <f t="shared" si="1"/>
        <v>33.32217293044279</v>
      </c>
      <c r="X10" s="52">
        <f t="shared" si="2"/>
        <v>30.454171537429104</v>
      </c>
      <c r="Y10" s="12">
        <v>6577</v>
      </c>
      <c r="Z10" s="12">
        <v>4837</v>
      </c>
      <c r="AA10" s="12">
        <v>11414</v>
      </c>
      <c r="AB10" s="12">
        <v>6339</v>
      </c>
      <c r="AC10" s="12">
        <v>4630</v>
      </c>
      <c r="AD10" s="12">
        <v>10969</v>
      </c>
      <c r="AE10" s="12">
        <v>2198</v>
      </c>
      <c r="AF10" s="12">
        <v>2286</v>
      </c>
      <c r="AG10" s="12">
        <f>SUM(AE10:AF10)</f>
        <v>4484</v>
      </c>
      <c r="AH10" s="52">
        <f t="shared" ref="AH10:AH17" si="15">+AE10/AB10*100</f>
        <v>34.674238838933583</v>
      </c>
      <c r="AI10" s="52">
        <f t="shared" si="3"/>
        <v>49.373650107991359</v>
      </c>
      <c r="AJ10" s="52">
        <f t="shared" si="4"/>
        <v>40.878840368310691</v>
      </c>
      <c r="AK10" s="12">
        <v>2198</v>
      </c>
      <c r="AL10" s="12">
        <v>2286</v>
      </c>
      <c r="AM10" s="12">
        <f>SUM(AK10:AL10)</f>
        <v>4484</v>
      </c>
      <c r="AN10" s="12">
        <v>588</v>
      </c>
      <c r="AO10" s="12">
        <v>706</v>
      </c>
      <c r="AP10" s="12">
        <f>SUM(AN10:AO10)</f>
        <v>1294</v>
      </c>
      <c r="AQ10" s="52">
        <f t="shared" ref="AQ10:AQ17" si="16">+AN10/AK10*100</f>
        <v>26.751592356687897</v>
      </c>
      <c r="AR10" s="52">
        <f t="shared" si="5"/>
        <v>30.883639545056869</v>
      </c>
      <c r="AS10" s="52">
        <f t="shared" si="6"/>
        <v>28.85816235504014</v>
      </c>
      <c r="AT10" s="12">
        <v>2263</v>
      </c>
      <c r="AU10" s="12">
        <v>1677</v>
      </c>
      <c r="AV10" s="12">
        <v>3940</v>
      </c>
      <c r="AW10" s="12">
        <v>2189</v>
      </c>
      <c r="AX10" s="12">
        <v>1602</v>
      </c>
      <c r="AY10" s="12">
        <v>3791</v>
      </c>
      <c r="AZ10" s="12">
        <v>1037</v>
      </c>
      <c r="BA10" s="12">
        <v>940</v>
      </c>
      <c r="BB10" s="12">
        <f>SUM(AZ10:BA10)</f>
        <v>1977</v>
      </c>
      <c r="BC10" s="52">
        <f t="shared" ref="BC10:BC17" si="17">+AZ10/AW10*100</f>
        <v>47.373229785290086</v>
      </c>
      <c r="BD10" s="52">
        <f t="shared" si="7"/>
        <v>58.676654182272159</v>
      </c>
      <c r="BE10" s="52">
        <f t="shared" si="8"/>
        <v>52.149828541281984</v>
      </c>
      <c r="BF10" s="12">
        <v>1037</v>
      </c>
      <c r="BG10" s="12">
        <v>940</v>
      </c>
      <c r="BH10" s="12">
        <f>SUM(BF10:BG10)</f>
        <v>1977</v>
      </c>
      <c r="BI10" s="12">
        <v>216</v>
      </c>
      <c r="BJ10" s="12">
        <v>285</v>
      </c>
      <c r="BK10" s="12">
        <f>SUM(BI10:BJ10)</f>
        <v>501</v>
      </c>
      <c r="BL10" s="52">
        <f t="shared" ref="BL10:BL17" si="18">+BI10/BF10*100</f>
        <v>20.829315332690452</v>
      </c>
      <c r="BM10" s="52">
        <f t="shared" si="9"/>
        <v>30.319148936170215</v>
      </c>
      <c r="BN10" s="52">
        <f t="shared" si="10"/>
        <v>25.341426403641883</v>
      </c>
    </row>
    <row r="11" spans="1:66" ht="31.5" x14ac:dyDescent="0.25">
      <c r="A11" s="13">
        <v>3</v>
      </c>
      <c r="B11" s="14" t="s">
        <v>29</v>
      </c>
      <c r="C11" s="15" t="s">
        <v>87</v>
      </c>
      <c r="D11" s="12">
        <v>22093</v>
      </c>
      <c r="E11" s="12">
        <v>15378</v>
      </c>
      <c r="F11" s="12">
        <v>37471</v>
      </c>
      <c r="G11" s="12">
        <v>19866</v>
      </c>
      <c r="H11" s="12">
        <v>14266</v>
      </c>
      <c r="I11" s="12">
        <v>34132</v>
      </c>
      <c r="J11" s="12">
        <v>10347</v>
      </c>
      <c r="K11" s="12">
        <v>8129</v>
      </c>
      <c r="L11" s="12">
        <v>18476</v>
      </c>
      <c r="M11" s="52">
        <f t="shared" si="11"/>
        <v>52.083962549078834</v>
      </c>
      <c r="N11" s="52">
        <f t="shared" si="12"/>
        <v>56.98163465582504</v>
      </c>
      <c r="O11" s="52">
        <f t="shared" si="13"/>
        <v>54.131020742997769</v>
      </c>
      <c r="P11" s="12">
        <v>10347</v>
      </c>
      <c r="Q11" s="12">
        <v>8129</v>
      </c>
      <c r="R11" s="12">
        <v>18476</v>
      </c>
      <c r="S11" s="12">
        <v>2341</v>
      </c>
      <c r="T11" s="12">
        <v>1675</v>
      </c>
      <c r="U11" s="12">
        <v>4016</v>
      </c>
      <c r="V11" s="52">
        <f t="shared" si="14"/>
        <v>22.624915434425439</v>
      </c>
      <c r="W11" s="52">
        <f t="shared" si="1"/>
        <v>20.605240496986099</v>
      </c>
      <c r="X11" s="52">
        <f t="shared" si="2"/>
        <v>21.736306559861443</v>
      </c>
      <c r="Y11" s="12">
        <v>3333</v>
      </c>
      <c r="Z11" s="12">
        <v>2598</v>
      </c>
      <c r="AA11" s="12">
        <v>5931</v>
      </c>
      <c r="AB11" s="12">
        <v>3013</v>
      </c>
      <c r="AC11" s="12">
        <v>2434</v>
      </c>
      <c r="AD11" s="12">
        <v>5447</v>
      </c>
      <c r="AE11" s="12">
        <v>1535</v>
      </c>
      <c r="AF11" s="12">
        <v>1409</v>
      </c>
      <c r="AG11" s="12">
        <v>2944</v>
      </c>
      <c r="AH11" s="52">
        <f t="shared" si="15"/>
        <v>50.945901095253902</v>
      </c>
      <c r="AI11" s="52">
        <f t="shared" si="3"/>
        <v>57.888249794576829</v>
      </c>
      <c r="AJ11" s="52">
        <f t="shared" si="4"/>
        <v>54.048099871488894</v>
      </c>
      <c r="AK11" s="12">
        <v>1535</v>
      </c>
      <c r="AL11" s="12">
        <v>1409</v>
      </c>
      <c r="AM11" s="12">
        <v>2944</v>
      </c>
      <c r="AN11" s="12">
        <v>293</v>
      </c>
      <c r="AO11" s="12">
        <v>250</v>
      </c>
      <c r="AP11" s="12">
        <v>543</v>
      </c>
      <c r="AQ11" s="52">
        <f t="shared" si="16"/>
        <v>19.087947882736156</v>
      </c>
      <c r="AR11" s="52">
        <f t="shared" si="5"/>
        <v>17.743080198722499</v>
      </c>
      <c r="AS11" s="52">
        <f t="shared" si="6"/>
        <v>18.444293478260871</v>
      </c>
      <c r="AT11" s="12">
        <v>5519</v>
      </c>
      <c r="AU11" s="12">
        <v>4138</v>
      </c>
      <c r="AV11" s="12">
        <v>9657</v>
      </c>
      <c r="AW11" s="12">
        <v>4747</v>
      </c>
      <c r="AX11" s="12">
        <v>3729</v>
      </c>
      <c r="AY11" s="12">
        <v>8476</v>
      </c>
      <c r="AZ11" s="12">
        <v>2739</v>
      </c>
      <c r="BA11" s="12">
        <v>2264</v>
      </c>
      <c r="BB11" s="12">
        <v>5003</v>
      </c>
      <c r="BC11" s="52">
        <f t="shared" si="17"/>
        <v>57.699599747208765</v>
      </c>
      <c r="BD11" s="52">
        <f t="shared" si="7"/>
        <v>60.713327969965135</v>
      </c>
      <c r="BE11" s="52">
        <f t="shared" si="8"/>
        <v>59.025483718735252</v>
      </c>
      <c r="BF11" s="12">
        <v>2739</v>
      </c>
      <c r="BG11" s="12">
        <v>2264</v>
      </c>
      <c r="BH11" s="12">
        <v>5003</v>
      </c>
      <c r="BI11" s="12">
        <v>824</v>
      </c>
      <c r="BJ11" s="12">
        <v>630</v>
      </c>
      <c r="BK11" s="12">
        <v>1454</v>
      </c>
      <c r="BL11" s="52">
        <f t="shared" si="18"/>
        <v>30.083972252646952</v>
      </c>
      <c r="BM11" s="52">
        <f t="shared" si="9"/>
        <v>27.82685512367491</v>
      </c>
      <c r="BN11" s="52">
        <f t="shared" si="10"/>
        <v>29.062562462522486</v>
      </c>
    </row>
    <row r="12" spans="1:66" ht="47.25" x14ac:dyDescent="0.25">
      <c r="A12" s="13">
        <v>4</v>
      </c>
      <c r="B12" s="15" t="s">
        <v>39</v>
      </c>
      <c r="C12" s="15" t="s">
        <v>88</v>
      </c>
      <c r="D12" s="12">
        <v>62206</v>
      </c>
      <c r="E12" s="12">
        <v>43993</v>
      </c>
      <c r="F12" s="12">
        <v>106199</v>
      </c>
      <c r="G12" s="12">
        <v>62206</v>
      </c>
      <c r="H12" s="12">
        <v>43993</v>
      </c>
      <c r="I12" s="12">
        <v>106199</v>
      </c>
      <c r="J12" s="12">
        <v>23011</v>
      </c>
      <c r="K12" s="12">
        <v>18278</v>
      </c>
      <c r="L12" s="12">
        <v>41289</v>
      </c>
      <c r="M12" s="52">
        <f t="shared" si="11"/>
        <v>36.991608526508699</v>
      </c>
      <c r="N12" s="52">
        <f t="shared" si="12"/>
        <v>41.547518923465098</v>
      </c>
      <c r="O12" s="52">
        <f t="shared" si="13"/>
        <v>38.878897164756729</v>
      </c>
      <c r="P12" s="12">
        <v>23011</v>
      </c>
      <c r="Q12" s="12">
        <v>18278</v>
      </c>
      <c r="R12" s="12">
        <v>41289</v>
      </c>
      <c r="S12" s="12">
        <v>895</v>
      </c>
      <c r="T12" s="12">
        <v>805</v>
      </c>
      <c r="U12" s="12">
        <v>1700</v>
      </c>
      <c r="V12" s="52">
        <f t="shared" si="14"/>
        <v>3.8894441788709746</v>
      </c>
      <c r="W12" s="52">
        <f t="shared" si="1"/>
        <v>4.4042017726228258</v>
      </c>
      <c r="X12" s="52">
        <f t="shared" si="2"/>
        <v>4.1173193828864827</v>
      </c>
      <c r="Y12" s="12">
        <v>13251</v>
      </c>
      <c r="Z12" s="12">
        <v>9672</v>
      </c>
      <c r="AA12" s="12">
        <v>22923</v>
      </c>
      <c r="AB12" s="12">
        <v>13251</v>
      </c>
      <c r="AC12" s="12">
        <v>9672</v>
      </c>
      <c r="AD12" s="12">
        <v>22923</v>
      </c>
      <c r="AE12" s="12">
        <v>4600</v>
      </c>
      <c r="AF12" s="12">
        <v>3972</v>
      </c>
      <c r="AG12" s="12">
        <v>8572</v>
      </c>
      <c r="AH12" s="52">
        <f t="shared" si="15"/>
        <v>34.714361180288279</v>
      </c>
      <c r="AI12" s="52">
        <f t="shared" si="3"/>
        <v>41.066997518610421</v>
      </c>
      <c r="AJ12" s="52">
        <f t="shared" si="4"/>
        <v>37.394756358242816</v>
      </c>
      <c r="AK12" s="12">
        <v>4600</v>
      </c>
      <c r="AL12" s="12">
        <v>3972</v>
      </c>
      <c r="AM12" s="12">
        <v>8572</v>
      </c>
      <c r="AN12" s="12">
        <v>155</v>
      </c>
      <c r="AO12" s="12">
        <v>145</v>
      </c>
      <c r="AP12" s="12">
        <v>300</v>
      </c>
      <c r="AQ12" s="52">
        <f t="shared" si="16"/>
        <v>3.3695652173913042</v>
      </c>
      <c r="AR12" s="52">
        <f t="shared" si="5"/>
        <v>3.6505538771399797</v>
      </c>
      <c r="AS12" s="52">
        <f t="shared" si="6"/>
        <v>3.499766682221185</v>
      </c>
      <c r="AT12" s="12">
        <v>8284</v>
      </c>
      <c r="AU12" s="12">
        <v>7330</v>
      </c>
      <c r="AV12" s="12">
        <v>15614</v>
      </c>
      <c r="AW12" s="12">
        <v>8284</v>
      </c>
      <c r="AX12" s="12">
        <v>7330</v>
      </c>
      <c r="AY12" s="12">
        <v>15614</v>
      </c>
      <c r="AZ12" s="12">
        <v>2383</v>
      </c>
      <c r="BA12" s="12">
        <v>2457</v>
      </c>
      <c r="BB12" s="12">
        <v>4840</v>
      </c>
      <c r="BC12" s="52">
        <f t="shared" si="17"/>
        <v>28.766296475132787</v>
      </c>
      <c r="BD12" s="52">
        <f t="shared" si="7"/>
        <v>33.519781718963166</v>
      </c>
      <c r="BE12" s="52">
        <f t="shared" si="8"/>
        <v>30.997822467016778</v>
      </c>
      <c r="BF12" s="12">
        <v>2383</v>
      </c>
      <c r="BG12" s="12">
        <v>2457</v>
      </c>
      <c r="BH12" s="12">
        <v>4840</v>
      </c>
      <c r="BI12" s="12">
        <v>53</v>
      </c>
      <c r="BJ12" s="12">
        <v>59</v>
      </c>
      <c r="BK12" s="12">
        <v>112</v>
      </c>
      <c r="BL12" s="52">
        <f t="shared" si="18"/>
        <v>2.2240872849349556</v>
      </c>
      <c r="BM12" s="52">
        <f t="shared" si="9"/>
        <v>2.4013024013024014</v>
      </c>
      <c r="BN12" s="52">
        <f t="shared" si="10"/>
        <v>2.3140495867768593</v>
      </c>
    </row>
    <row r="13" spans="1:66" ht="31.5" x14ac:dyDescent="0.25">
      <c r="A13" s="13">
        <v>5</v>
      </c>
      <c r="B13" s="14" t="s">
        <v>45</v>
      </c>
      <c r="C13" s="15" t="s">
        <v>89</v>
      </c>
      <c r="D13" s="12">
        <v>7012</v>
      </c>
      <c r="E13" s="12">
        <v>3618</v>
      </c>
      <c r="F13" s="12">
        <v>10630</v>
      </c>
      <c r="G13" s="12">
        <v>6961</v>
      </c>
      <c r="H13" s="12">
        <v>3584</v>
      </c>
      <c r="I13" s="12">
        <v>10545</v>
      </c>
      <c r="J13" s="12">
        <v>4668</v>
      </c>
      <c r="K13" s="12">
        <v>2865</v>
      </c>
      <c r="L13" s="12">
        <v>7533</v>
      </c>
      <c r="M13" s="52">
        <f t="shared" si="11"/>
        <v>67.059330555954602</v>
      </c>
      <c r="N13" s="52">
        <f t="shared" si="12"/>
        <v>79.938616071428569</v>
      </c>
      <c r="O13" s="52">
        <f t="shared" si="13"/>
        <v>71.436699857752501</v>
      </c>
      <c r="P13" s="12">
        <v>4668</v>
      </c>
      <c r="Q13" s="12">
        <v>2865</v>
      </c>
      <c r="R13" s="12">
        <v>7533</v>
      </c>
      <c r="S13" s="12">
        <v>1327</v>
      </c>
      <c r="T13" s="12">
        <v>1203</v>
      </c>
      <c r="U13" s="12">
        <v>2530</v>
      </c>
      <c r="V13" s="52">
        <f t="shared" si="14"/>
        <v>28.427592116538129</v>
      </c>
      <c r="W13" s="52">
        <f t="shared" si="1"/>
        <v>41.989528795811523</v>
      </c>
      <c r="X13" s="52">
        <f t="shared" si="2"/>
        <v>33.585556883047921</v>
      </c>
      <c r="Y13" s="12">
        <v>2090</v>
      </c>
      <c r="Z13" s="12">
        <v>1165</v>
      </c>
      <c r="AA13" s="12">
        <v>3255</v>
      </c>
      <c r="AB13" s="12">
        <v>2075</v>
      </c>
      <c r="AC13" s="12">
        <v>1152</v>
      </c>
      <c r="AD13" s="12">
        <v>3227</v>
      </c>
      <c r="AE13" s="12">
        <v>1370</v>
      </c>
      <c r="AF13" s="12">
        <v>935</v>
      </c>
      <c r="AG13" s="12">
        <v>2305</v>
      </c>
      <c r="AH13" s="52">
        <f t="shared" si="15"/>
        <v>66.024096385542165</v>
      </c>
      <c r="AI13" s="52">
        <f t="shared" si="3"/>
        <v>81.163194444444443</v>
      </c>
      <c r="AJ13" s="52">
        <f t="shared" si="4"/>
        <v>71.428571428571431</v>
      </c>
      <c r="AK13" s="12">
        <v>1370</v>
      </c>
      <c r="AL13" s="12">
        <v>935</v>
      </c>
      <c r="AM13" s="12">
        <v>2305</v>
      </c>
      <c r="AN13" s="12">
        <v>353</v>
      </c>
      <c r="AO13" s="12">
        <v>369</v>
      </c>
      <c r="AP13" s="12">
        <v>722</v>
      </c>
      <c r="AQ13" s="52">
        <f t="shared" si="16"/>
        <v>25.76642335766423</v>
      </c>
      <c r="AR13" s="52">
        <f t="shared" si="5"/>
        <v>39.465240641711233</v>
      </c>
      <c r="AS13" s="52">
        <f t="shared" si="6"/>
        <v>31.323210412147507</v>
      </c>
      <c r="AT13" s="12">
        <v>6</v>
      </c>
      <c r="AU13" s="12">
        <v>2</v>
      </c>
      <c r="AV13" s="12">
        <v>8</v>
      </c>
      <c r="AW13" s="12">
        <v>6</v>
      </c>
      <c r="AX13" s="12">
        <v>2</v>
      </c>
      <c r="AY13" s="12">
        <v>8</v>
      </c>
      <c r="AZ13" s="12">
        <v>3</v>
      </c>
      <c r="BA13" s="12">
        <v>1</v>
      </c>
      <c r="BB13" s="12">
        <v>4</v>
      </c>
      <c r="BC13" s="52">
        <f t="shared" si="17"/>
        <v>50</v>
      </c>
      <c r="BD13" s="52">
        <f t="shared" si="7"/>
        <v>50</v>
      </c>
      <c r="BE13" s="52">
        <f t="shared" si="8"/>
        <v>50</v>
      </c>
      <c r="BF13" s="12">
        <v>3</v>
      </c>
      <c r="BG13" s="12">
        <v>1</v>
      </c>
      <c r="BH13" s="12">
        <v>4</v>
      </c>
      <c r="BI13" s="12">
        <v>0</v>
      </c>
      <c r="BJ13" s="12">
        <v>0</v>
      </c>
      <c r="BK13" s="12">
        <v>0</v>
      </c>
      <c r="BL13" s="52">
        <f t="shared" si="18"/>
        <v>0</v>
      </c>
      <c r="BM13" s="52">
        <f t="shared" si="9"/>
        <v>0</v>
      </c>
      <c r="BN13" s="52">
        <f t="shared" si="10"/>
        <v>0</v>
      </c>
    </row>
    <row r="14" spans="1:66" ht="31.5" x14ac:dyDescent="0.25">
      <c r="A14" s="13">
        <v>6</v>
      </c>
      <c r="B14" s="14" t="s">
        <v>27</v>
      </c>
      <c r="C14" s="15" t="s">
        <v>90</v>
      </c>
      <c r="D14" s="12">
        <v>32417</v>
      </c>
      <c r="E14" s="12">
        <v>43834</v>
      </c>
      <c r="F14" s="12">
        <v>76251</v>
      </c>
      <c r="G14" s="12">
        <v>26547</v>
      </c>
      <c r="H14" s="12">
        <v>35292</v>
      </c>
      <c r="I14" s="12">
        <v>61839</v>
      </c>
      <c r="J14" s="12">
        <v>12817</v>
      </c>
      <c r="K14" s="12">
        <v>18459</v>
      </c>
      <c r="L14" s="12">
        <v>31276</v>
      </c>
      <c r="M14" s="52">
        <f t="shared" si="11"/>
        <v>48.280408332391609</v>
      </c>
      <c r="N14" s="52">
        <f t="shared" si="12"/>
        <v>52.303638218293102</v>
      </c>
      <c r="O14" s="52">
        <f t="shared" si="13"/>
        <v>50.576497032616949</v>
      </c>
      <c r="P14" s="12">
        <v>12817</v>
      </c>
      <c r="Q14" s="12">
        <v>18459</v>
      </c>
      <c r="R14" s="12">
        <v>31276</v>
      </c>
      <c r="S14" s="12">
        <v>2377</v>
      </c>
      <c r="T14" s="12">
        <v>5087</v>
      </c>
      <c r="U14" s="12">
        <v>7464</v>
      </c>
      <c r="V14" s="52">
        <f t="shared" si="14"/>
        <v>18.545681516735584</v>
      </c>
      <c r="W14" s="52">
        <f t="shared" si="1"/>
        <v>27.558372609567151</v>
      </c>
      <c r="X14" s="52">
        <f t="shared" si="2"/>
        <v>23.864944366287251</v>
      </c>
      <c r="Y14" s="12">
        <v>5454</v>
      </c>
      <c r="Z14" s="12">
        <v>4802</v>
      </c>
      <c r="AA14" s="12">
        <v>10256</v>
      </c>
      <c r="AB14" s="12">
        <v>4534</v>
      </c>
      <c r="AC14" s="12">
        <v>3921</v>
      </c>
      <c r="AD14" s="12">
        <v>8455</v>
      </c>
      <c r="AE14" s="12">
        <v>2169</v>
      </c>
      <c r="AF14" s="12">
        <v>2101</v>
      </c>
      <c r="AG14" s="12">
        <v>4270</v>
      </c>
      <c r="AH14" s="52">
        <f t="shared" si="15"/>
        <v>47.838553153947949</v>
      </c>
      <c r="AI14" s="52">
        <f t="shared" si="3"/>
        <v>53.583269574088241</v>
      </c>
      <c r="AJ14" s="52">
        <f t="shared" si="4"/>
        <v>50.502661147250151</v>
      </c>
      <c r="AK14" s="12">
        <v>2169</v>
      </c>
      <c r="AL14" s="12">
        <v>2101</v>
      </c>
      <c r="AM14" s="12">
        <v>4270</v>
      </c>
      <c r="AN14" s="12">
        <v>355</v>
      </c>
      <c r="AO14" s="12">
        <v>466</v>
      </c>
      <c r="AP14" s="12">
        <v>821</v>
      </c>
      <c r="AQ14" s="52">
        <f t="shared" si="16"/>
        <v>16.366989396035038</v>
      </c>
      <c r="AR14" s="52">
        <f t="shared" si="5"/>
        <v>22.179914326511184</v>
      </c>
      <c r="AS14" s="52">
        <f t="shared" si="6"/>
        <v>19.227166276346605</v>
      </c>
      <c r="AT14" s="12">
        <v>3733</v>
      </c>
      <c r="AU14" s="12">
        <v>3463</v>
      </c>
      <c r="AV14" s="12">
        <v>7196</v>
      </c>
      <c r="AW14" s="12">
        <v>3000</v>
      </c>
      <c r="AX14" s="12">
        <v>2780</v>
      </c>
      <c r="AY14" s="12">
        <v>5780</v>
      </c>
      <c r="AZ14" s="12">
        <v>1268</v>
      </c>
      <c r="BA14" s="12">
        <v>1206</v>
      </c>
      <c r="BB14" s="12">
        <v>2474</v>
      </c>
      <c r="BC14" s="52">
        <f t="shared" si="17"/>
        <v>42.266666666666666</v>
      </c>
      <c r="BD14" s="52">
        <f t="shared" si="7"/>
        <v>43.381294964028775</v>
      </c>
      <c r="BE14" s="52">
        <f t="shared" si="8"/>
        <v>42.802768166089969</v>
      </c>
      <c r="BF14" s="12">
        <v>1268</v>
      </c>
      <c r="BG14" s="12">
        <v>1206</v>
      </c>
      <c r="BH14" s="12">
        <v>2474</v>
      </c>
      <c r="BI14" s="12">
        <v>150</v>
      </c>
      <c r="BJ14" s="12">
        <v>144</v>
      </c>
      <c r="BK14" s="12">
        <v>294</v>
      </c>
      <c r="BL14" s="52">
        <f t="shared" si="18"/>
        <v>11.829652996845425</v>
      </c>
      <c r="BM14" s="52">
        <f t="shared" si="9"/>
        <v>11.940298507462686</v>
      </c>
      <c r="BN14" s="52">
        <f t="shared" si="10"/>
        <v>11.883589329021827</v>
      </c>
    </row>
    <row r="15" spans="1:66" ht="31.5" x14ac:dyDescent="0.25">
      <c r="A15" s="13">
        <v>7</v>
      </c>
      <c r="B15" s="14" t="s">
        <v>25</v>
      </c>
      <c r="C15" s="15" t="s">
        <v>95</v>
      </c>
      <c r="D15" s="12">
        <v>19178</v>
      </c>
      <c r="E15" s="12">
        <v>11386</v>
      </c>
      <c r="F15" s="12">
        <v>30564</v>
      </c>
      <c r="G15" s="12">
        <v>19178</v>
      </c>
      <c r="H15" s="12">
        <v>11386</v>
      </c>
      <c r="I15" s="12">
        <v>30564</v>
      </c>
      <c r="J15" s="12">
        <v>8841</v>
      </c>
      <c r="K15" s="12">
        <v>6352</v>
      </c>
      <c r="L15" s="12">
        <v>15193</v>
      </c>
      <c r="M15" s="52">
        <f t="shared" si="11"/>
        <v>46.099697570132442</v>
      </c>
      <c r="N15" s="52">
        <f t="shared" si="12"/>
        <v>55.787809590725459</v>
      </c>
      <c r="O15" s="52">
        <f t="shared" si="13"/>
        <v>49.708807747677</v>
      </c>
      <c r="P15" s="12">
        <v>8841</v>
      </c>
      <c r="Q15" s="12">
        <v>6352</v>
      </c>
      <c r="R15" s="12">
        <v>15193</v>
      </c>
      <c r="S15" s="12">
        <v>1963</v>
      </c>
      <c r="T15" s="12">
        <v>2063</v>
      </c>
      <c r="U15" s="12">
        <v>4026</v>
      </c>
      <c r="V15" s="52">
        <f t="shared" si="14"/>
        <v>22.203370659427666</v>
      </c>
      <c r="W15" s="52">
        <f t="shared" si="1"/>
        <v>32.477959697732999</v>
      </c>
      <c r="X15" s="52">
        <f t="shared" si="2"/>
        <v>26.499045613111299</v>
      </c>
      <c r="Y15" s="12">
        <v>2980</v>
      </c>
      <c r="Z15" s="12">
        <v>1944</v>
      </c>
      <c r="AA15" s="12">
        <v>4924</v>
      </c>
      <c r="AB15" s="12">
        <v>2980</v>
      </c>
      <c r="AC15" s="12">
        <v>1944</v>
      </c>
      <c r="AD15" s="12">
        <v>4924</v>
      </c>
      <c r="AE15" s="12">
        <v>1462</v>
      </c>
      <c r="AF15" s="12">
        <v>1095</v>
      </c>
      <c r="AG15" s="12">
        <v>2557</v>
      </c>
      <c r="AH15" s="52">
        <f t="shared" si="15"/>
        <v>49.060402684563762</v>
      </c>
      <c r="AI15" s="52">
        <f t="shared" si="3"/>
        <v>56.327160493827158</v>
      </c>
      <c r="AJ15" s="52">
        <f t="shared" si="4"/>
        <v>51.929325751421608</v>
      </c>
      <c r="AK15" s="12">
        <v>1462</v>
      </c>
      <c r="AL15" s="12">
        <v>1095</v>
      </c>
      <c r="AM15" s="12">
        <v>2557</v>
      </c>
      <c r="AN15" s="12">
        <v>314</v>
      </c>
      <c r="AO15" s="12">
        <v>320</v>
      </c>
      <c r="AP15" s="12">
        <v>634</v>
      </c>
      <c r="AQ15" s="52">
        <f t="shared" si="16"/>
        <v>21.477428180574556</v>
      </c>
      <c r="AR15" s="52">
        <f t="shared" si="5"/>
        <v>29.223744292237441</v>
      </c>
      <c r="AS15" s="52">
        <f t="shared" si="6"/>
        <v>24.794681267109894</v>
      </c>
      <c r="AT15" s="12">
        <v>2244</v>
      </c>
      <c r="AU15" s="12">
        <v>971</v>
      </c>
      <c r="AV15" s="12">
        <v>3215</v>
      </c>
      <c r="AW15" s="12">
        <v>2244</v>
      </c>
      <c r="AX15" s="12">
        <v>971</v>
      </c>
      <c r="AY15" s="12">
        <v>3215</v>
      </c>
      <c r="AZ15" s="12">
        <v>1119</v>
      </c>
      <c r="BA15" s="12">
        <v>539</v>
      </c>
      <c r="BB15" s="12">
        <v>1658</v>
      </c>
      <c r="BC15" s="52">
        <f t="shared" si="17"/>
        <v>49.866310160427808</v>
      </c>
      <c r="BD15" s="52">
        <f t="shared" si="7"/>
        <v>55.509783728115345</v>
      </c>
      <c r="BE15" s="52">
        <f t="shared" si="8"/>
        <v>51.570762052877143</v>
      </c>
      <c r="BF15" s="12">
        <v>1119</v>
      </c>
      <c r="BG15" s="12">
        <v>539</v>
      </c>
      <c r="BH15" s="12">
        <v>1658</v>
      </c>
      <c r="BI15" s="12">
        <v>273</v>
      </c>
      <c r="BJ15" s="12">
        <v>170</v>
      </c>
      <c r="BK15" s="12">
        <v>443</v>
      </c>
      <c r="BL15" s="52">
        <f t="shared" si="18"/>
        <v>24.396782841823057</v>
      </c>
      <c r="BM15" s="52">
        <f t="shared" si="9"/>
        <v>31.539888682745826</v>
      </c>
      <c r="BN15" s="52">
        <f t="shared" si="10"/>
        <v>26.718938480096497</v>
      </c>
    </row>
    <row r="16" spans="1:66" ht="47.25" x14ac:dyDescent="0.25">
      <c r="A16" s="13">
        <v>8</v>
      </c>
      <c r="B16" s="14" t="s">
        <v>50</v>
      </c>
      <c r="C16" s="15" t="s">
        <v>91</v>
      </c>
      <c r="D16" s="12">
        <v>2844</v>
      </c>
      <c r="E16" s="12">
        <v>3384</v>
      </c>
      <c r="F16" s="12">
        <v>6228</v>
      </c>
      <c r="G16" s="12">
        <v>2844</v>
      </c>
      <c r="H16" s="12">
        <v>3384</v>
      </c>
      <c r="I16" s="12">
        <v>6228</v>
      </c>
      <c r="J16" s="12">
        <v>1882</v>
      </c>
      <c r="K16" s="12">
        <v>2690</v>
      </c>
      <c r="L16" s="12">
        <v>4572</v>
      </c>
      <c r="M16" s="52">
        <f t="shared" si="11"/>
        <v>66.174402250351619</v>
      </c>
      <c r="N16" s="52">
        <f t="shared" si="12"/>
        <v>79.491725768321515</v>
      </c>
      <c r="O16" s="52">
        <f t="shared" si="13"/>
        <v>73.410404624277461</v>
      </c>
      <c r="P16" s="12">
        <v>1882</v>
      </c>
      <c r="Q16" s="12">
        <v>2690</v>
      </c>
      <c r="R16" s="12">
        <v>4572</v>
      </c>
      <c r="S16" s="12">
        <v>579</v>
      </c>
      <c r="T16" s="12">
        <v>814</v>
      </c>
      <c r="U16" s="12">
        <v>1393</v>
      </c>
      <c r="V16" s="52">
        <f t="shared" si="14"/>
        <v>30.765143464399575</v>
      </c>
      <c r="W16" s="52">
        <f t="shared" si="1"/>
        <v>30.260223048327141</v>
      </c>
      <c r="X16" s="52">
        <f t="shared" si="2"/>
        <v>30.468066491688539</v>
      </c>
      <c r="Y16" s="12">
        <v>171</v>
      </c>
      <c r="Z16" s="12">
        <v>157</v>
      </c>
      <c r="AA16" s="12">
        <v>328</v>
      </c>
      <c r="AB16" s="12">
        <v>171</v>
      </c>
      <c r="AC16" s="12">
        <v>157</v>
      </c>
      <c r="AD16" s="12">
        <v>328</v>
      </c>
      <c r="AE16" s="12">
        <v>130</v>
      </c>
      <c r="AF16" s="12">
        <v>135</v>
      </c>
      <c r="AG16" s="12">
        <v>265</v>
      </c>
      <c r="AH16" s="52">
        <f t="shared" si="15"/>
        <v>76.023391812865498</v>
      </c>
      <c r="AI16" s="52">
        <f t="shared" si="3"/>
        <v>85.98726114649682</v>
      </c>
      <c r="AJ16" s="52">
        <f t="shared" si="4"/>
        <v>80.792682926829272</v>
      </c>
      <c r="AK16" s="12">
        <v>130</v>
      </c>
      <c r="AL16" s="12">
        <v>135</v>
      </c>
      <c r="AM16" s="12">
        <v>265</v>
      </c>
      <c r="AN16" s="12">
        <v>29</v>
      </c>
      <c r="AO16" s="12">
        <v>38</v>
      </c>
      <c r="AP16" s="12">
        <v>67</v>
      </c>
      <c r="AQ16" s="52">
        <f t="shared" si="16"/>
        <v>22.30769230769231</v>
      </c>
      <c r="AR16" s="52">
        <f t="shared" si="5"/>
        <v>28.148148148148149</v>
      </c>
      <c r="AS16" s="52">
        <f t="shared" si="6"/>
        <v>25.283018867924529</v>
      </c>
      <c r="AT16" s="12">
        <v>45</v>
      </c>
      <c r="AU16" s="12">
        <v>43</v>
      </c>
      <c r="AV16" s="12">
        <v>88</v>
      </c>
      <c r="AW16" s="12">
        <v>45</v>
      </c>
      <c r="AX16" s="12">
        <v>43</v>
      </c>
      <c r="AY16" s="12">
        <v>88</v>
      </c>
      <c r="AZ16" s="12">
        <v>27</v>
      </c>
      <c r="BA16" s="12">
        <v>30</v>
      </c>
      <c r="BB16" s="12">
        <v>57</v>
      </c>
      <c r="BC16" s="52">
        <f t="shared" si="17"/>
        <v>60</v>
      </c>
      <c r="BD16" s="52">
        <f t="shared" si="7"/>
        <v>69.767441860465112</v>
      </c>
      <c r="BE16" s="52">
        <f t="shared" si="8"/>
        <v>64.772727272727266</v>
      </c>
      <c r="BF16" s="12">
        <v>27</v>
      </c>
      <c r="BG16" s="12">
        <v>30</v>
      </c>
      <c r="BH16" s="12">
        <v>57</v>
      </c>
      <c r="BI16" s="12">
        <v>6</v>
      </c>
      <c r="BJ16" s="12">
        <v>10</v>
      </c>
      <c r="BK16" s="12">
        <v>16</v>
      </c>
      <c r="BL16" s="52">
        <f t="shared" si="18"/>
        <v>22.222222222222221</v>
      </c>
      <c r="BM16" s="52">
        <f t="shared" si="9"/>
        <v>33.333333333333329</v>
      </c>
      <c r="BN16" s="52">
        <f t="shared" si="10"/>
        <v>28.07017543859649</v>
      </c>
    </row>
    <row r="17" spans="1:66" ht="21.75" customHeight="1" x14ac:dyDescent="0.25">
      <c r="A17" s="133" t="s">
        <v>0</v>
      </c>
      <c r="B17" s="133"/>
      <c r="C17" s="133"/>
      <c r="D17" s="12">
        <f>SUM(D9:D16)</f>
        <v>235434</v>
      </c>
      <c r="E17" s="12">
        <f t="shared" ref="E17:BK17" si="19">SUM(E9:E16)</f>
        <v>184354</v>
      </c>
      <c r="F17" s="12">
        <f t="shared" si="19"/>
        <v>419788</v>
      </c>
      <c r="G17" s="12">
        <f t="shared" si="19"/>
        <v>225319</v>
      </c>
      <c r="H17" s="12">
        <f t="shared" si="19"/>
        <v>173211</v>
      </c>
      <c r="I17" s="12">
        <f t="shared" si="19"/>
        <v>398530</v>
      </c>
      <c r="J17" s="12">
        <f t="shared" ref="J17" si="20">SUM(J9:J16)</f>
        <v>107225</v>
      </c>
      <c r="K17" s="12">
        <f t="shared" ref="K17" si="21">SUM(K9:K16)</f>
        <v>90346</v>
      </c>
      <c r="L17" s="12">
        <f t="shared" ref="L17" si="22">SUM(L9:L16)</f>
        <v>197571</v>
      </c>
      <c r="M17" s="52">
        <f t="shared" si="11"/>
        <v>47.588086224419598</v>
      </c>
      <c r="N17" s="52">
        <f t="shared" si="12"/>
        <v>52.15950488132971</v>
      </c>
      <c r="O17" s="52">
        <f t="shared" si="13"/>
        <v>49.574937896770635</v>
      </c>
      <c r="P17" s="12">
        <f t="shared" si="19"/>
        <v>107225</v>
      </c>
      <c r="Q17" s="12">
        <f t="shared" si="19"/>
        <v>90346</v>
      </c>
      <c r="R17" s="12">
        <f t="shared" si="19"/>
        <v>197571</v>
      </c>
      <c r="S17" s="12">
        <f t="shared" si="19"/>
        <v>33775</v>
      </c>
      <c r="T17" s="12">
        <f t="shared" si="19"/>
        <v>29645</v>
      </c>
      <c r="U17" s="12">
        <f t="shared" si="19"/>
        <v>63420</v>
      </c>
      <c r="V17" s="52">
        <f t="shared" si="14"/>
        <v>31.499183958964792</v>
      </c>
      <c r="W17" s="52">
        <f t="shared" si="1"/>
        <v>32.812742124720515</v>
      </c>
      <c r="X17" s="52">
        <f t="shared" si="2"/>
        <v>32.099852711177249</v>
      </c>
      <c r="Y17" s="12">
        <f t="shared" si="19"/>
        <v>39031</v>
      </c>
      <c r="Z17" s="12">
        <f t="shared" si="19"/>
        <v>28213</v>
      </c>
      <c r="AA17" s="12">
        <f t="shared" si="19"/>
        <v>67244</v>
      </c>
      <c r="AB17" s="12">
        <f t="shared" si="19"/>
        <v>37506</v>
      </c>
      <c r="AC17" s="12">
        <f t="shared" si="19"/>
        <v>26923</v>
      </c>
      <c r="AD17" s="12">
        <f t="shared" si="19"/>
        <v>64429</v>
      </c>
      <c r="AE17" s="12">
        <f t="shared" ref="AE17" si="23">SUM(AE9:AE16)</f>
        <v>15913</v>
      </c>
      <c r="AF17" s="12">
        <f t="shared" ref="AF17" si="24">SUM(AF9:AF16)</f>
        <v>13483</v>
      </c>
      <c r="AG17" s="12">
        <f t="shared" ref="AG17" si="25">SUM(AG9:AG16)</f>
        <v>29396</v>
      </c>
      <c r="AH17" s="52">
        <f t="shared" si="15"/>
        <v>42.427878206153679</v>
      </c>
      <c r="AI17" s="52">
        <f t="shared" si="3"/>
        <v>50.079857371021063</v>
      </c>
      <c r="AJ17" s="52">
        <f t="shared" si="4"/>
        <v>45.625417125828434</v>
      </c>
      <c r="AK17" s="12">
        <f t="shared" si="19"/>
        <v>15913</v>
      </c>
      <c r="AL17" s="12">
        <f t="shared" si="19"/>
        <v>13483</v>
      </c>
      <c r="AM17" s="12">
        <f t="shared" si="19"/>
        <v>29396</v>
      </c>
      <c r="AN17" s="12">
        <f t="shared" si="19"/>
        <v>3506</v>
      </c>
      <c r="AO17" s="12">
        <f t="shared" si="19"/>
        <v>3224</v>
      </c>
      <c r="AP17" s="12">
        <f t="shared" si="19"/>
        <v>6730</v>
      </c>
      <c r="AQ17" s="52">
        <f t="shared" si="16"/>
        <v>22.032300634701187</v>
      </c>
      <c r="AR17" s="52">
        <f t="shared" si="5"/>
        <v>23.911592375584068</v>
      </c>
      <c r="AS17" s="52">
        <f t="shared" si="6"/>
        <v>22.894271329432573</v>
      </c>
      <c r="AT17" s="12">
        <f t="shared" si="19"/>
        <v>26879</v>
      </c>
      <c r="AU17" s="12">
        <f t="shared" si="19"/>
        <v>21566</v>
      </c>
      <c r="AV17" s="12">
        <f t="shared" si="19"/>
        <v>48445</v>
      </c>
      <c r="AW17" s="12">
        <f t="shared" si="19"/>
        <v>25281</v>
      </c>
      <c r="AX17" s="12">
        <f t="shared" si="19"/>
        <v>20392</v>
      </c>
      <c r="AY17" s="12">
        <f t="shared" si="19"/>
        <v>45673</v>
      </c>
      <c r="AZ17" s="12">
        <f t="shared" ref="AZ17" si="26">SUM(AZ9:AZ16)</f>
        <v>11077</v>
      </c>
      <c r="BA17" s="12">
        <f t="shared" ref="BA17" si="27">SUM(BA9:BA16)</f>
        <v>9516</v>
      </c>
      <c r="BB17" s="12">
        <f t="shared" ref="BB17" si="28">SUM(BB9:BB16)</f>
        <v>20593</v>
      </c>
      <c r="BC17" s="52">
        <f t="shared" si="17"/>
        <v>43.815513626834381</v>
      </c>
      <c r="BD17" s="52">
        <f t="shared" si="7"/>
        <v>46.665358964299728</v>
      </c>
      <c r="BE17" s="52">
        <f t="shared" si="8"/>
        <v>45.087907516475816</v>
      </c>
      <c r="BF17" s="12">
        <f t="shared" si="19"/>
        <v>11077</v>
      </c>
      <c r="BG17" s="12">
        <f t="shared" si="19"/>
        <v>9516</v>
      </c>
      <c r="BH17" s="12">
        <f t="shared" si="19"/>
        <v>20593</v>
      </c>
      <c r="BI17" s="12">
        <f t="shared" si="19"/>
        <v>2976</v>
      </c>
      <c r="BJ17" s="12">
        <f t="shared" si="19"/>
        <v>2596</v>
      </c>
      <c r="BK17" s="12">
        <f t="shared" si="19"/>
        <v>5572</v>
      </c>
      <c r="BL17" s="52">
        <f t="shared" si="18"/>
        <v>26.866480093888235</v>
      </c>
      <c r="BM17" s="52">
        <f t="shared" si="9"/>
        <v>27.280369903320722</v>
      </c>
      <c r="BN17" s="52">
        <f t="shared" si="10"/>
        <v>27.057738066333219</v>
      </c>
    </row>
    <row r="18" spans="1:66" ht="39" customHeight="1" x14ac:dyDescent="0.25">
      <c r="A18" s="134" t="s">
        <v>94</v>
      </c>
      <c r="B18" s="134"/>
      <c r="C18" s="134"/>
      <c r="D18" s="79"/>
      <c r="E18" s="79"/>
      <c r="F18" s="79"/>
      <c r="G18" s="79"/>
      <c r="H18" s="79"/>
      <c r="I18" s="79"/>
      <c r="J18" s="79"/>
      <c r="K18" s="79"/>
      <c r="L18" s="79"/>
    </row>
  </sheetData>
  <mergeCells count="59">
    <mergeCell ref="BF3:BN3"/>
    <mergeCell ref="AK5:AM6"/>
    <mergeCell ref="AN5:AP5"/>
    <mergeCell ref="AQ5:AS5"/>
    <mergeCell ref="BF5:BH6"/>
    <mergeCell ref="BI5:BK5"/>
    <mergeCell ref="AQ6:AS6"/>
    <mergeCell ref="D3:O3"/>
    <mergeCell ref="P3:X3"/>
    <mergeCell ref="Y3:AJ3"/>
    <mergeCell ref="AK3:AS3"/>
    <mergeCell ref="AT3:BE3"/>
    <mergeCell ref="A17:C17"/>
    <mergeCell ref="A18:C18"/>
    <mergeCell ref="D4:O4"/>
    <mergeCell ref="P4:X4"/>
    <mergeCell ref="J5:O5"/>
    <mergeCell ref="J6:L6"/>
    <mergeCell ref="M6:O6"/>
    <mergeCell ref="P5:R6"/>
    <mergeCell ref="S5:U5"/>
    <mergeCell ref="V5:X5"/>
    <mergeCell ref="V6:X6"/>
    <mergeCell ref="A1:A7"/>
    <mergeCell ref="B1:B7"/>
    <mergeCell ref="C1:C7"/>
    <mergeCell ref="D5:F6"/>
    <mergeCell ref="G5:I6"/>
    <mergeCell ref="D1:O1"/>
    <mergeCell ref="P1:X1"/>
    <mergeCell ref="D2:O2"/>
    <mergeCell ref="P2:X2"/>
    <mergeCell ref="Y1:AJ1"/>
    <mergeCell ref="AK1:AS1"/>
    <mergeCell ref="AT1:BE1"/>
    <mergeCell ref="BF1:BN1"/>
    <mergeCell ref="Y2:AJ2"/>
    <mergeCell ref="AK2:AS2"/>
    <mergeCell ref="AT2:BE2"/>
    <mergeCell ref="BF2:BN2"/>
    <mergeCell ref="Y4:AJ4"/>
    <mergeCell ref="AK4:AS4"/>
    <mergeCell ref="AT4:BE4"/>
    <mergeCell ref="BF4:BN4"/>
    <mergeCell ref="Y5:AA6"/>
    <mergeCell ref="AB5:AD6"/>
    <mergeCell ref="AT5:AV6"/>
    <mergeCell ref="AW5:AY6"/>
    <mergeCell ref="BI6:BK6"/>
    <mergeCell ref="AZ5:BE5"/>
    <mergeCell ref="AZ6:BB6"/>
    <mergeCell ref="BC6:BE6"/>
    <mergeCell ref="BL5:BN5"/>
    <mergeCell ref="BL6:BN6"/>
    <mergeCell ref="S6:U6"/>
    <mergeCell ref="AN6:AP6"/>
    <mergeCell ref="AE5:AJ5"/>
    <mergeCell ref="AE6:AG6"/>
    <mergeCell ref="AH6:AJ6"/>
  </mergeCells>
  <pageMargins left="0.70866141732283472" right="0.70866141732283472" top="0.74803149606299213" bottom="0.74803149606299213" header="0.31496062992125984" footer="0.31496062992125984"/>
  <pageSetup paperSize="9" scale="80" firstPageNumber="95" orientation="landscape" useFirstPageNumber="1" r:id="rId1"/>
  <headerFooter>
    <oddFooter>Page &amp;P</oddFooter>
  </headerFooter>
  <colBreaks count="5" manualBreakCount="5">
    <brk id="15" max="18" man="1"/>
    <brk id="24" max="1048575" man="1"/>
    <brk id="36" max="18" man="1"/>
    <brk id="45" max="18" man="1"/>
    <brk id="57" max="18" man="1"/>
  </colBreaks>
  <ignoredErrors>
    <ignoredError sqref="R10 BH10 AM10 E17:J17 P17:U17 Y17:AD17 AK17:AP17 AT17:AY17 BF17:BK17 BB10 AG10 L10 K17:L1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C433A-B64C-4894-87D6-2E94B42CC080}">
  <dimension ref="A1:U54"/>
  <sheetViews>
    <sheetView tabSelected="1" view="pageBreakPreview" topLeftCell="A19" zoomScale="60" workbookViewId="0">
      <selection activeCell="AF37" sqref="AF37"/>
    </sheetView>
  </sheetViews>
  <sheetFormatPr defaultRowHeight="15.75" x14ac:dyDescent="0.25"/>
  <cols>
    <col min="1" max="1" width="9.85546875" style="54" customWidth="1"/>
    <col min="2" max="2" width="14.140625" style="54" customWidth="1"/>
    <col min="3" max="3" width="15.5703125" style="54" bestFit="1" customWidth="1"/>
    <col min="4" max="4" width="14" style="54" bestFit="1" customWidth="1"/>
    <col min="5" max="5" width="16.28515625" style="54" bestFit="1" customWidth="1"/>
    <col min="6" max="6" width="15.5703125" style="54" bestFit="1" customWidth="1"/>
    <col min="7" max="7" width="14" style="54" bestFit="1" customWidth="1"/>
    <col min="8" max="8" width="15.5703125" style="54" bestFit="1" customWidth="1"/>
    <col min="9" max="10" width="13.42578125" style="54" bestFit="1" customWidth="1"/>
    <col min="11" max="11" width="14" style="54" bestFit="1" customWidth="1"/>
    <col min="12" max="13" width="13.42578125" style="54" bestFit="1" customWidth="1"/>
    <col min="14" max="14" width="14" style="54" bestFit="1" customWidth="1"/>
    <col min="15" max="16" width="12.5703125" style="54" bestFit="1" customWidth="1"/>
    <col min="17" max="17" width="13.42578125" style="54" customWidth="1"/>
    <col min="18" max="19" width="12.5703125" style="54" bestFit="1" customWidth="1"/>
    <col min="20" max="20" width="13.42578125" style="54" bestFit="1" customWidth="1"/>
    <col min="21" max="16384" width="9.140625" style="54"/>
  </cols>
  <sheetData>
    <row r="1" spans="1:21" ht="28.5" customHeight="1" x14ac:dyDescent="0.25">
      <c r="A1" s="53"/>
      <c r="B1" s="53"/>
      <c r="C1" s="150" t="s">
        <v>102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2" spans="1:21" ht="19.5" customHeight="1" x14ac:dyDescent="0.25">
      <c r="A2" s="151" t="s">
        <v>52</v>
      </c>
      <c r="B2" s="151" t="s">
        <v>103</v>
      </c>
      <c r="C2" s="154" t="s">
        <v>57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6"/>
    </row>
    <row r="3" spans="1:21" ht="19.5" customHeight="1" x14ac:dyDescent="0.25">
      <c r="A3" s="152"/>
      <c r="B3" s="152"/>
      <c r="C3" s="154" t="s">
        <v>79</v>
      </c>
      <c r="D3" s="155"/>
      <c r="E3" s="155"/>
      <c r="F3" s="155"/>
      <c r="G3" s="155"/>
      <c r="H3" s="156"/>
      <c r="I3" s="154" t="s">
        <v>80</v>
      </c>
      <c r="J3" s="155"/>
      <c r="K3" s="155"/>
      <c r="L3" s="155"/>
      <c r="M3" s="155"/>
      <c r="N3" s="156"/>
      <c r="O3" s="154" t="s">
        <v>81</v>
      </c>
      <c r="P3" s="155"/>
      <c r="Q3" s="155"/>
      <c r="R3" s="155"/>
      <c r="S3" s="155"/>
      <c r="T3" s="156"/>
    </row>
    <row r="4" spans="1:21" ht="19.5" customHeight="1" x14ac:dyDescent="0.25">
      <c r="A4" s="152"/>
      <c r="B4" s="152"/>
      <c r="C4" s="154" t="s">
        <v>83</v>
      </c>
      <c r="D4" s="155"/>
      <c r="E4" s="156"/>
      <c r="F4" s="154" t="s">
        <v>56</v>
      </c>
      <c r="G4" s="155"/>
      <c r="H4" s="156"/>
      <c r="I4" s="154" t="s">
        <v>83</v>
      </c>
      <c r="J4" s="155"/>
      <c r="K4" s="156"/>
      <c r="L4" s="154" t="s">
        <v>56</v>
      </c>
      <c r="M4" s="155"/>
      <c r="N4" s="156"/>
      <c r="O4" s="154" t="s">
        <v>83</v>
      </c>
      <c r="P4" s="155"/>
      <c r="Q4" s="156"/>
      <c r="R4" s="154" t="s">
        <v>56</v>
      </c>
      <c r="S4" s="155"/>
      <c r="T4" s="156"/>
    </row>
    <row r="5" spans="1:21" ht="19.5" customHeight="1" x14ac:dyDescent="0.25">
      <c r="A5" s="153"/>
      <c r="B5" s="153"/>
      <c r="C5" s="55" t="s">
        <v>2</v>
      </c>
      <c r="D5" s="55" t="s">
        <v>3</v>
      </c>
      <c r="E5" s="55" t="s">
        <v>0</v>
      </c>
      <c r="F5" s="55" t="s">
        <v>2</v>
      </c>
      <c r="G5" s="55" t="s">
        <v>3</v>
      </c>
      <c r="H5" s="55" t="s">
        <v>0</v>
      </c>
      <c r="I5" s="55" t="s">
        <v>2</v>
      </c>
      <c r="J5" s="55" t="s">
        <v>3</v>
      </c>
      <c r="K5" s="55" t="s">
        <v>0</v>
      </c>
      <c r="L5" s="55" t="s">
        <v>2</v>
      </c>
      <c r="M5" s="55" t="s">
        <v>3</v>
      </c>
      <c r="N5" s="55" t="s">
        <v>0</v>
      </c>
      <c r="O5" s="55" t="s">
        <v>2</v>
      </c>
      <c r="P5" s="55" t="s">
        <v>3</v>
      </c>
      <c r="Q5" s="55" t="s">
        <v>0</v>
      </c>
      <c r="R5" s="55" t="s">
        <v>2</v>
      </c>
      <c r="S5" s="55" t="s">
        <v>3</v>
      </c>
      <c r="T5" s="55" t="s">
        <v>0</v>
      </c>
    </row>
    <row r="6" spans="1:21" ht="19.5" customHeight="1" x14ac:dyDescent="0.25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56">
        <v>8</v>
      </c>
      <c r="I6" s="56">
        <v>9</v>
      </c>
      <c r="J6" s="56">
        <v>10</v>
      </c>
      <c r="K6" s="56">
        <v>11</v>
      </c>
      <c r="L6" s="56">
        <v>12</v>
      </c>
      <c r="M6" s="56">
        <v>13</v>
      </c>
      <c r="N6" s="56">
        <v>14</v>
      </c>
      <c r="O6" s="56">
        <v>15</v>
      </c>
      <c r="P6" s="56">
        <v>16</v>
      </c>
      <c r="Q6" s="56">
        <v>17</v>
      </c>
      <c r="R6" s="56">
        <v>18</v>
      </c>
      <c r="S6" s="56">
        <v>19</v>
      </c>
      <c r="T6" s="56">
        <v>20</v>
      </c>
    </row>
    <row r="7" spans="1:21" ht="19.5" customHeight="1" x14ac:dyDescent="0.25">
      <c r="A7" s="60">
        <v>2013</v>
      </c>
      <c r="B7" s="57">
        <v>35</v>
      </c>
      <c r="C7" s="77">
        <v>10507044</v>
      </c>
      <c r="D7" s="77">
        <v>8617208</v>
      </c>
      <c r="E7" s="77">
        <v>19124252</v>
      </c>
      <c r="F7" s="77">
        <v>8037590</v>
      </c>
      <c r="G7" s="77">
        <v>6932924</v>
      </c>
      <c r="H7" s="77">
        <v>14970514</v>
      </c>
      <c r="I7" s="77">
        <v>1765636</v>
      </c>
      <c r="J7" s="77">
        <v>1459662</v>
      </c>
      <c r="K7" s="77">
        <v>3225298</v>
      </c>
      <c r="L7" s="77">
        <v>1232058</v>
      </c>
      <c r="M7" s="77">
        <v>1076244</v>
      </c>
      <c r="N7" s="77">
        <v>2308302</v>
      </c>
      <c r="O7" s="77">
        <v>745569</v>
      </c>
      <c r="P7" s="77">
        <v>656963</v>
      </c>
      <c r="Q7" s="77">
        <v>1402532</v>
      </c>
      <c r="R7" s="77">
        <v>480652</v>
      </c>
      <c r="S7" s="77">
        <v>426303</v>
      </c>
      <c r="T7" s="77">
        <v>906955</v>
      </c>
      <c r="U7" s="59"/>
    </row>
    <row r="8" spans="1:21" ht="19.5" customHeight="1" x14ac:dyDescent="0.25">
      <c r="A8" s="60">
        <v>2014</v>
      </c>
      <c r="B8" s="57">
        <v>35</v>
      </c>
      <c r="C8" s="77">
        <v>10229689</v>
      </c>
      <c r="D8" s="77">
        <v>8625318</v>
      </c>
      <c r="E8" s="77">
        <v>18855007</v>
      </c>
      <c r="F8" s="77">
        <v>8041716</v>
      </c>
      <c r="G8" s="77">
        <v>7053738</v>
      </c>
      <c r="H8" s="77">
        <v>15095454</v>
      </c>
      <c r="I8" s="77">
        <v>1756049</v>
      </c>
      <c r="J8" s="77">
        <v>1485264</v>
      </c>
      <c r="K8" s="77">
        <v>3241313</v>
      </c>
      <c r="L8" s="77">
        <v>1268455</v>
      </c>
      <c r="M8" s="77">
        <v>1124169</v>
      </c>
      <c r="N8" s="77">
        <v>2392624</v>
      </c>
      <c r="O8" s="77">
        <v>757751</v>
      </c>
      <c r="P8" s="77">
        <v>694604</v>
      </c>
      <c r="Q8" s="77">
        <v>1452355</v>
      </c>
      <c r="R8" s="77">
        <v>501712</v>
      </c>
      <c r="S8" s="77">
        <v>450920</v>
      </c>
      <c r="T8" s="77">
        <v>952632</v>
      </c>
      <c r="U8" s="59"/>
    </row>
    <row r="9" spans="1:21" ht="19.5" customHeight="1" x14ac:dyDescent="0.25">
      <c r="A9" s="60">
        <v>2015</v>
      </c>
      <c r="B9" s="57">
        <v>35</v>
      </c>
      <c r="C9" s="77">
        <v>10078588</v>
      </c>
      <c r="D9" s="77">
        <v>8708092</v>
      </c>
      <c r="E9" s="77">
        <v>18786680</v>
      </c>
      <c r="F9" s="77">
        <v>7830993</v>
      </c>
      <c r="G9" s="77">
        <v>7038908</v>
      </c>
      <c r="H9" s="77">
        <v>14869901</v>
      </c>
      <c r="I9" s="77">
        <v>1728900</v>
      </c>
      <c r="J9" s="77">
        <v>1495210</v>
      </c>
      <c r="K9" s="77">
        <v>3224110</v>
      </c>
      <c r="L9" s="77">
        <v>1244282</v>
      </c>
      <c r="M9" s="77">
        <v>1119501</v>
      </c>
      <c r="N9" s="77">
        <v>2363783</v>
      </c>
      <c r="O9" s="77">
        <v>756299</v>
      </c>
      <c r="P9" s="77">
        <v>711597</v>
      </c>
      <c r="Q9" s="77">
        <v>1467896</v>
      </c>
      <c r="R9" s="77">
        <v>491790</v>
      </c>
      <c r="S9" s="77">
        <v>449720</v>
      </c>
      <c r="T9" s="77">
        <v>941510</v>
      </c>
      <c r="U9" s="59"/>
    </row>
    <row r="10" spans="1:21" ht="19.5" customHeight="1" x14ac:dyDescent="0.25">
      <c r="A10" s="60">
        <v>2016</v>
      </c>
      <c r="B10" s="61">
        <v>42</v>
      </c>
      <c r="C10" s="77">
        <v>10446940</v>
      </c>
      <c r="D10" s="77">
        <v>8948878</v>
      </c>
      <c r="E10" s="77">
        <v>19395818</v>
      </c>
      <c r="F10" s="77">
        <v>8118493</v>
      </c>
      <c r="G10" s="77">
        <v>7140555</v>
      </c>
      <c r="H10" s="77">
        <v>15259048</v>
      </c>
      <c r="I10" s="77">
        <v>1840866</v>
      </c>
      <c r="J10" s="77">
        <v>1590816</v>
      </c>
      <c r="K10" s="77">
        <v>3431682</v>
      </c>
      <c r="L10" s="77">
        <v>1324673</v>
      </c>
      <c r="M10" s="77">
        <v>1187053</v>
      </c>
      <c r="N10" s="77">
        <v>2511726</v>
      </c>
      <c r="O10" s="77">
        <v>779133</v>
      </c>
      <c r="P10" s="77">
        <v>734656</v>
      </c>
      <c r="Q10" s="77">
        <v>1513789</v>
      </c>
      <c r="R10" s="77">
        <v>507673</v>
      </c>
      <c r="S10" s="77">
        <v>476877</v>
      </c>
      <c r="T10" s="77">
        <v>984550</v>
      </c>
      <c r="U10" s="59"/>
    </row>
    <row r="11" spans="1:21" ht="19.5" customHeight="1" x14ac:dyDescent="0.25">
      <c r="A11" s="60">
        <v>2017</v>
      </c>
      <c r="B11" s="57">
        <v>41</v>
      </c>
      <c r="C11" s="77">
        <v>10348879</v>
      </c>
      <c r="D11" s="77">
        <v>8980409</v>
      </c>
      <c r="E11" s="77">
        <v>19329288</v>
      </c>
      <c r="F11" s="77">
        <v>7875107</v>
      </c>
      <c r="G11" s="77">
        <v>7008989</v>
      </c>
      <c r="H11" s="77">
        <v>14884096</v>
      </c>
      <c r="I11" s="77">
        <v>1821719</v>
      </c>
      <c r="J11" s="77">
        <v>1619061</v>
      </c>
      <c r="K11" s="77">
        <v>3440780</v>
      </c>
      <c r="L11" s="77">
        <v>1268786</v>
      </c>
      <c r="M11" s="77">
        <v>1163597</v>
      </c>
      <c r="N11" s="77">
        <v>2432383</v>
      </c>
      <c r="O11" s="77">
        <v>760652</v>
      </c>
      <c r="P11" s="77">
        <v>734458</v>
      </c>
      <c r="Q11" s="77">
        <v>1495110</v>
      </c>
      <c r="R11" s="77">
        <v>510976</v>
      </c>
      <c r="S11" s="77">
        <v>493145</v>
      </c>
      <c r="T11" s="77">
        <v>1004121</v>
      </c>
      <c r="U11" s="59"/>
    </row>
    <row r="12" spans="1:21" ht="19.5" customHeight="1" x14ac:dyDescent="0.25">
      <c r="A12" s="60" t="s">
        <v>104</v>
      </c>
      <c r="B12" s="57">
        <v>42</v>
      </c>
      <c r="C12" s="77">
        <v>10189637</v>
      </c>
      <c r="D12" s="77">
        <v>8959443</v>
      </c>
      <c r="E12" s="77">
        <v>19151834</v>
      </c>
      <c r="F12" s="77">
        <v>7650247</v>
      </c>
      <c r="G12" s="77">
        <v>6912784</v>
      </c>
      <c r="H12" s="77">
        <v>14996277</v>
      </c>
      <c r="I12" s="77">
        <v>1786065</v>
      </c>
      <c r="J12" s="77">
        <v>1595029</v>
      </c>
      <c r="K12" s="77">
        <v>3425079</v>
      </c>
      <c r="L12" s="77">
        <v>1278347</v>
      </c>
      <c r="M12" s="77">
        <v>1161297</v>
      </c>
      <c r="N12" s="77">
        <v>2481517</v>
      </c>
      <c r="O12" s="77">
        <v>746556</v>
      </c>
      <c r="P12" s="77">
        <v>726811</v>
      </c>
      <c r="Q12" s="77">
        <v>1481475</v>
      </c>
      <c r="R12" s="77">
        <v>502088</v>
      </c>
      <c r="S12" s="77">
        <v>493657</v>
      </c>
      <c r="T12" s="77">
        <v>1002800</v>
      </c>
      <c r="U12" s="59"/>
    </row>
    <row r="13" spans="1:21" ht="19.5" customHeight="1" x14ac:dyDescent="0.25">
      <c r="A13" s="60">
        <v>2019</v>
      </c>
      <c r="B13" s="57">
        <v>42</v>
      </c>
      <c r="C13" s="77">
        <v>9850942</v>
      </c>
      <c r="D13" s="77">
        <v>8843362</v>
      </c>
      <c r="E13" s="77">
        <v>18694304</v>
      </c>
      <c r="F13" s="77">
        <v>7752633</v>
      </c>
      <c r="G13" s="77">
        <v>7299656</v>
      </c>
      <c r="H13" s="77">
        <v>15052289</v>
      </c>
      <c r="I13" s="77">
        <v>1709252</v>
      </c>
      <c r="J13" s="77">
        <v>1568853</v>
      </c>
      <c r="K13" s="77">
        <v>3278105</v>
      </c>
      <c r="L13" s="77">
        <v>1259773</v>
      </c>
      <c r="M13" s="77">
        <v>1210476</v>
      </c>
      <c r="N13" s="77">
        <v>2470249</v>
      </c>
      <c r="O13" s="77">
        <v>723695</v>
      </c>
      <c r="P13" s="77">
        <v>719977</v>
      </c>
      <c r="Q13" s="77">
        <v>1443672</v>
      </c>
      <c r="R13" s="77">
        <v>486474</v>
      </c>
      <c r="S13" s="77">
        <v>500088</v>
      </c>
      <c r="T13" s="77">
        <v>986562</v>
      </c>
      <c r="U13" s="59"/>
    </row>
    <row r="14" spans="1:21" ht="19.5" customHeight="1" x14ac:dyDescent="0.25">
      <c r="A14" s="62">
        <v>2020</v>
      </c>
      <c r="B14" s="63">
        <v>42</v>
      </c>
      <c r="C14" s="78">
        <v>9835651</v>
      </c>
      <c r="D14" s="78">
        <v>8843878</v>
      </c>
      <c r="E14" s="78">
        <v>18679529</v>
      </c>
      <c r="F14" s="78">
        <v>8161996</v>
      </c>
      <c r="G14" s="78">
        <v>7606198</v>
      </c>
      <c r="H14" s="78">
        <v>15768194</v>
      </c>
      <c r="I14" s="78">
        <v>1702003</v>
      </c>
      <c r="J14" s="78">
        <v>1577973</v>
      </c>
      <c r="K14" s="78">
        <v>3279976</v>
      </c>
      <c r="L14" s="78">
        <v>1360466</v>
      </c>
      <c r="M14" s="78">
        <v>1301579</v>
      </c>
      <c r="N14" s="78">
        <v>2662045</v>
      </c>
      <c r="O14" s="78">
        <v>717816</v>
      </c>
      <c r="P14" s="78">
        <v>716716</v>
      </c>
      <c r="Q14" s="78">
        <v>1434532</v>
      </c>
      <c r="R14" s="78">
        <v>517958</v>
      </c>
      <c r="S14" s="78">
        <v>531278</v>
      </c>
      <c r="T14" s="78">
        <v>1049236</v>
      </c>
      <c r="U14" s="59"/>
    </row>
    <row r="15" spans="1:21" ht="19.5" customHeight="1" x14ac:dyDescent="0.25">
      <c r="A15" s="62">
        <v>2021</v>
      </c>
      <c r="B15" s="63">
        <v>42</v>
      </c>
      <c r="C15" s="78">
        <v>10282178</v>
      </c>
      <c r="D15" s="78">
        <v>9078733</v>
      </c>
      <c r="E15" s="78">
        <v>19360911</v>
      </c>
      <c r="F15" s="78">
        <v>10085329</v>
      </c>
      <c r="G15" s="78">
        <v>8888551</v>
      </c>
      <c r="H15" s="78">
        <v>18973880</v>
      </c>
      <c r="I15" s="78">
        <v>1808475</v>
      </c>
      <c r="J15" s="78">
        <v>1621653</v>
      </c>
      <c r="K15" s="78">
        <v>3430128</v>
      </c>
      <c r="L15" s="78">
        <v>1771675</v>
      </c>
      <c r="M15" s="78">
        <v>1582020</v>
      </c>
      <c r="N15" s="78">
        <v>3353695</v>
      </c>
      <c r="O15" s="78">
        <v>793622</v>
      </c>
      <c r="P15" s="78">
        <v>778915</v>
      </c>
      <c r="Q15" s="78">
        <v>1572537</v>
      </c>
      <c r="R15" s="78">
        <v>766323</v>
      </c>
      <c r="S15" s="78">
        <v>752042</v>
      </c>
      <c r="T15" s="78">
        <v>1518365</v>
      </c>
      <c r="U15" s="59"/>
    </row>
    <row r="16" spans="1:21" ht="19.5" customHeight="1" x14ac:dyDescent="0.25">
      <c r="A16" s="62">
        <v>2022</v>
      </c>
      <c r="B16" s="63">
        <v>42</v>
      </c>
      <c r="C16" s="78">
        <v>9766870</v>
      </c>
      <c r="D16" s="78">
        <v>8829794</v>
      </c>
      <c r="E16" s="78">
        <v>18596664</v>
      </c>
      <c r="F16" s="78">
        <v>8178331</v>
      </c>
      <c r="G16" s="78">
        <v>7670644</v>
      </c>
      <c r="H16" s="78">
        <v>15848975</v>
      </c>
      <c r="I16" s="78">
        <v>1589517</v>
      </c>
      <c r="J16" s="78">
        <v>1424046</v>
      </c>
      <c r="K16" s="78">
        <v>3013563</v>
      </c>
      <c r="L16" s="78">
        <v>1241431</v>
      </c>
      <c r="M16" s="78">
        <v>1173763</v>
      </c>
      <c r="N16" s="78">
        <v>2415194</v>
      </c>
      <c r="O16" s="78">
        <v>619870</v>
      </c>
      <c r="P16" s="78">
        <v>629833</v>
      </c>
      <c r="Q16" s="78">
        <v>1249703</v>
      </c>
      <c r="R16" s="78">
        <v>455978</v>
      </c>
      <c r="S16" s="78">
        <v>492115</v>
      </c>
      <c r="T16" s="78">
        <v>948093</v>
      </c>
      <c r="U16" s="59"/>
    </row>
    <row r="17" spans="1:21" ht="19.5" customHeight="1" x14ac:dyDescent="0.25">
      <c r="A17" s="62">
        <v>2023</v>
      </c>
      <c r="B17" s="63">
        <v>41</v>
      </c>
      <c r="C17" s="78">
        <f>+'All Category'!G50</f>
        <v>9642045</v>
      </c>
      <c r="D17" s="78">
        <f>+'All Category'!H50</f>
        <v>8886097</v>
      </c>
      <c r="E17" s="78">
        <f>+'All Category'!I50</f>
        <v>18528142</v>
      </c>
      <c r="F17" s="78">
        <f>+'All Category'!J50</f>
        <v>8035879</v>
      </c>
      <c r="G17" s="78">
        <f>+'All Category'!K50</f>
        <v>7699243</v>
      </c>
      <c r="H17" s="78">
        <f>+'All Category'!L50</f>
        <v>15735122</v>
      </c>
      <c r="I17" s="78">
        <f>+SC!G50</f>
        <v>1683214</v>
      </c>
      <c r="J17" s="78">
        <f>+SC!H50</f>
        <v>1586223</v>
      </c>
      <c r="K17" s="78">
        <f>+SC!I50</f>
        <v>3269437</v>
      </c>
      <c r="L17" s="78">
        <f>+SC!J50</f>
        <v>1326831</v>
      </c>
      <c r="M17" s="78">
        <f>+SC!K50</f>
        <v>1305973</v>
      </c>
      <c r="N17" s="78">
        <f>+SC!L50</f>
        <v>2632804</v>
      </c>
      <c r="O17" s="78">
        <f>+ST!G50</f>
        <v>709267</v>
      </c>
      <c r="P17" s="78">
        <f>+ST!H50</f>
        <v>725608</v>
      </c>
      <c r="Q17" s="78">
        <f>+ST!I50</f>
        <v>1434875</v>
      </c>
      <c r="R17" s="78">
        <f>+ST!J50</f>
        <v>526866</v>
      </c>
      <c r="S17" s="78">
        <f>+ST!K50</f>
        <v>567235</v>
      </c>
      <c r="T17" s="78">
        <f>+ST!L50</f>
        <v>1094101</v>
      </c>
      <c r="U17" s="59"/>
    </row>
    <row r="18" spans="1:21" ht="19.5" customHeight="1" x14ac:dyDescent="0.25">
      <c r="A18" s="62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</row>
    <row r="19" spans="1:21" ht="36" customHeight="1" x14ac:dyDescent="0.25">
      <c r="A19" s="65"/>
      <c r="B19" s="66"/>
      <c r="C19" s="157" t="s">
        <v>105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</row>
    <row r="20" spans="1:21" ht="19.5" customHeight="1" x14ac:dyDescent="0.25">
      <c r="A20" s="151" t="s">
        <v>52</v>
      </c>
      <c r="B20" s="151" t="s">
        <v>103</v>
      </c>
      <c r="C20" s="154" t="s">
        <v>57</v>
      </c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6"/>
    </row>
    <row r="21" spans="1:21" ht="19.5" customHeight="1" x14ac:dyDescent="0.25">
      <c r="A21" s="152"/>
      <c r="B21" s="152"/>
      <c r="C21" s="154" t="s">
        <v>79</v>
      </c>
      <c r="D21" s="155"/>
      <c r="E21" s="155"/>
      <c r="F21" s="155"/>
      <c r="G21" s="155"/>
      <c r="H21" s="156"/>
      <c r="I21" s="154" t="s">
        <v>80</v>
      </c>
      <c r="J21" s="155"/>
      <c r="K21" s="155"/>
      <c r="L21" s="155"/>
      <c r="M21" s="155"/>
      <c r="N21" s="156"/>
      <c r="O21" s="154" t="s">
        <v>81</v>
      </c>
      <c r="P21" s="155"/>
      <c r="Q21" s="155"/>
      <c r="R21" s="155"/>
      <c r="S21" s="155"/>
      <c r="T21" s="156"/>
    </row>
    <row r="22" spans="1:21" ht="19.5" customHeight="1" x14ac:dyDescent="0.25">
      <c r="A22" s="152"/>
      <c r="B22" s="152"/>
      <c r="C22" s="154" t="s">
        <v>83</v>
      </c>
      <c r="D22" s="155"/>
      <c r="E22" s="156"/>
      <c r="F22" s="154" t="s">
        <v>56</v>
      </c>
      <c r="G22" s="155"/>
      <c r="H22" s="156"/>
      <c r="I22" s="154" t="s">
        <v>83</v>
      </c>
      <c r="J22" s="155"/>
      <c r="K22" s="156"/>
      <c r="L22" s="154" t="s">
        <v>56</v>
      </c>
      <c r="M22" s="155"/>
      <c r="N22" s="156"/>
      <c r="O22" s="154" t="s">
        <v>83</v>
      </c>
      <c r="P22" s="155"/>
      <c r="Q22" s="156"/>
      <c r="R22" s="154" t="s">
        <v>56</v>
      </c>
      <c r="S22" s="155"/>
      <c r="T22" s="156"/>
    </row>
    <row r="23" spans="1:21" ht="19.5" customHeight="1" x14ac:dyDescent="0.25">
      <c r="A23" s="153"/>
      <c r="B23" s="153"/>
      <c r="C23" s="55" t="s">
        <v>2</v>
      </c>
      <c r="D23" s="55" t="s">
        <v>3</v>
      </c>
      <c r="E23" s="55" t="s">
        <v>0</v>
      </c>
      <c r="F23" s="55" t="s">
        <v>2</v>
      </c>
      <c r="G23" s="55" t="s">
        <v>3</v>
      </c>
      <c r="H23" s="55" t="s">
        <v>0</v>
      </c>
      <c r="I23" s="55" t="s">
        <v>2</v>
      </c>
      <c r="J23" s="55" t="s">
        <v>3</v>
      </c>
      <c r="K23" s="55" t="s">
        <v>0</v>
      </c>
      <c r="L23" s="55" t="s">
        <v>2</v>
      </c>
      <c r="M23" s="55" t="s">
        <v>3</v>
      </c>
      <c r="N23" s="55" t="s">
        <v>0</v>
      </c>
      <c r="O23" s="55" t="s">
        <v>2</v>
      </c>
      <c r="P23" s="55" t="s">
        <v>3</v>
      </c>
      <c r="Q23" s="55" t="s">
        <v>0</v>
      </c>
      <c r="R23" s="55" t="s">
        <v>2</v>
      </c>
      <c r="S23" s="55" t="s">
        <v>3</v>
      </c>
      <c r="T23" s="55" t="s">
        <v>0</v>
      </c>
    </row>
    <row r="24" spans="1:21" ht="19.5" customHeight="1" x14ac:dyDescent="0.25">
      <c r="A24" s="56">
        <v>1</v>
      </c>
      <c r="B24" s="56">
        <v>2</v>
      </c>
      <c r="C24" s="56">
        <v>3</v>
      </c>
      <c r="D24" s="56">
        <v>4</v>
      </c>
      <c r="E24" s="56">
        <v>5</v>
      </c>
      <c r="F24" s="56">
        <v>6</v>
      </c>
      <c r="G24" s="56">
        <v>7</v>
      </c>
      <c r="H24" s="56">
        <v>8</v>
      </c>
      <c r="I24" s="56">
        <v>9</v>
      </c>
      <c r="J24" s="56">
        <v>10</v>
      </c>
      <c r="K24" s="56">
        <v>11</v>
      </c>
      <c r="L24" s="56">
        <v>12</v>
      </c>
      <c r="M24" s="56">
        <v>13</v>
      </c>
      <c r="N24" s="56">
        <v>14</v>
      </c>
      <c r="O24" s="56">
        <v>15</v>
      </c>
      <c r="P24" s="56">
        <v>16</v>
      </c>
      <c r="Q24" s="56">
        <v>17</v>
      </c>
      <c r="R24" s="56">
        <v>18</v>
      </c>
      <c r="S24" s="56">
        <v>19</v>
      </c>
      <c r="T24" s="56">
        <v>20</v>
      </c>
    </row>
    <row r="25" spans="1:21" ht="19.5" customHeight="1" x14ac:dyDescent="0.25">
      <c r="A25" s="60">
        <v>2013</v>
      </c>
      <c r="B25" s="57">
        <v>6</v>
      </c>
      <c r="C25" s="58">
        <v>397611</v>
      </c>
      <c r="D25" s="58">
        <v>212752</v>
      </c>
      <c r="E25" s="58">
        <v>610363</v>
      </c>
      <c r="F25" s="58">
        <v>220126</v>
      </c>
      <c r="G25" s="58">
        <v>128848</v>
      </c>
      <c r="H25" s="58">
        <v>348974</v>
      </c>
      <c r="I25" s="58">
        <v>60124</v>
      </c>
      <c r="J25" s="58">
        <v>29784</v>
      </c>
      <c r="K25" s="58">
        <v>89908</v>
      </c>
      <c r="L25" s="58">
        <v>33032</v>
      </c>
      <c r="M25" s="58">
        <v>16829</v>
      </c>
      <c r="N25" s="58">
        <v>49861</v>
      </c>
      <c r="O25" s="58">
        <v>41501</v>
      </c>
      <c r="P25" s="58">
        <v>34982</v>
      </c>
      <c r="Q25" s="58">
        <v>76483</v>
      </c>
      <c r="R25" s="58">
        <v>22331</v>
      </c>
      <c r="S25" s="58">
        <v>19759</v>
      </c>
      <c r="T25" s="58">
        <v>42090</v>
      </c>
    </row>
    <row r="26" spans="1:21" ht="19.5" customHeight="1" x14ac:dyDescent="0.25">
      <c r="A26" s="60">
        <v>2014</v>
      </c>
      <c r="B26" s="57">
        <v>6</v>
      </c>
      <c r="C26" s="58">
        <v>372178</v>
      </c>
      <c r="D26" s="58">
        <v>239081</v>
      </c>
      <c r="E26" s="58">
        <v>611259</v>
      </c>
      <c r="F26" s="58">
        <v>179739</v>
      </c>
      <c r="G26" s="58">
        <v>118181</v>
      </c>
      <c r="H26" s="58">
        <v>297920</v>
      </c>
      <c r="I26" s="58">
        <v>52681</v>
      </c>
      <c r="J26" s="58">
        <v>33237</v>
      </c>
      <c r="K26" s="58">
        <v>85918</v>
      </c>
      <c r="L26" s="58">
        <v>26293</v>
      </c>
      <c r="M26" s="58">
        <v>18021</v>
      </c>
      <c r="N26" s="58">
        <v>44314</v>
      </c>
      <c r="O26" s="58">
        <v>43762</v>
      </c>
      <c r="P26" s="58">
        <v>40573</v>
      </c>
      <c r="Q26" s="58">
        <v>84335</v>
      </c>
      <c r="R26" s="58">
        <v>20411</v>
      </c>
      <c r="S26" s="58">
        <v>18876</v>
      </c>
      <c r="T26" s="58">
        <v>39287</v>
      </c>
    </row>
    <row r="27" spans="1:21" ht="19.5" customHeight="1" x14ac:dyDescent="0.25">
      <c r="A27" s="60">
        <v>2015</v>
      </c>
      <c r="B27" s="57">
        <v>6</v>
      </c>
      <c r="C27" s="58">
        <v>213979</v>
      </c>
      <c r="D27" s="58">
        <v>157478</v>
      </c>
      <c r="E27" s="58">
        <v>371457</v>
      </c>
      <c r="F27" s="58">
        <v>137173</v>
      </c>
      <c r="G27" s="58">
        <v>97881</v>
      </c>
      <c r="H27" s="58">
        <v>235054</v>
      </c>
      <c r="I27" s="58">
        <v>33829</v>
      </c>
      <c r="J27" s="58">
        <v>23828</v>
      </c>
      <c r="K27" s="58">
        <v>57657</v>
      </c>
      <c r="L27" s="58">
        <v>22432</v>
      </c>
      <c r="M27" s="58">
        <v>16629</v>
      </c>
      <c r="N27" s="58">
        <v>39061</v>
      </c>
      <c r="O27" s="58">
        <v>27689</v>
      </c>
      <c r="P27" s="58">
        <v>25193</v>
      </c>
      <c r="Q27" s="58">
        <v>52882</v>
      </c>
      <c r="R27" s="58">
        <v>18160</v>
      </c>
      <c r="S27" s="58">
        <v>16443</v>
      </c>
      <c r="T27" s="58">
        <v>34603</v>
      </c>
    </row>
    <row r="28" spans="1:21" ht="19.5" customHeight="1" x14ac:dyDescent="0.25">
      <c r="A28" s="60">
        <v>2016</v>
      </c>
      <c r="B28" s="57">
        <v>7</v>
      </c>
      <c r="C28" s="58">
        <v>373506</v>
      </c>
      <c r="D28" s="58">
        <v>240632</v>
      </c>
      <c r="E28" s="58">
        <v>614138</v>
      </c>
      <c r="F28" s="58">
        <v>148004</v>
      </c>
      <c r="G28" s="58">
        <v>105116</v>
      </c>
      <c r="H28" s="58">
        <v>253120</v>
      </c>
      <c r="I28" s="58">
        <v>117348</v>
      </c>
      <c r="J28" s="58">
        <v>65224</v>
      </c>
      <c r="K28" s="58">
        <v>182572</v>
      </c>
      <c r="L28" s="58">
        <v>47203</v>
      </c>
      <c r="M28" s="58">
        <v>28752</v>
      </c>
      <c r="N28" s="58">
        <v>75955</v>
      </c>
      <c r="O28" s="58">
        <v>52907</v>
      </c>
      <c r="P28" s="58">
        <v>38349</v>
      </c>
      <c r="Q28" s="58">
        <v>91256</v>
      </c>
      <c r="R28" s="58">
        <v>20222</v>
      </c>
      <c r="S28" s="58">
        <v>14997</v>
      </c>
      <c r="T28" s="58">
        <v>35219</v>
      </c>
    </row>
    <row r="29" spans="1:21" ht="19.5" customHeight="1" x14ac:dyDescent="0.25">
      <c r="A29" s="60">
        <v>2017</v>
      </c>
      <c r="B29" s="57">
        <v>7</v>
      </c>
      <c r="C29" s="58">
        <v>416151</v>
      </c>
      <c r="D29" s="58">
        <v>230386</v>
      </c>
      <c r="E29" s="58">
        <v>646537</v>
      </c>
      <c r="F29" s="58">
        <v>153640</v>
      </c>
      <c r="G29" s="58">
        <v>97756</v>
      </c>
      <c r="H29" s="58">
        <v>251396</v>
      </c>
      <c r="I29" s="58">
        <v>62764</v>
      </c>
      <c r="J29" s="58">
        <v>36693</v>
      </c>
      <c r="K29" s="58">
        <v>99457</v>
      </c>
      <c r="L29" s="58">
        <v>22025</v>
      </c>
      <c r="M29" s="58">
        <v>15076</v>
      </c>
      <c r="N29" s="58">
        <v>37101</v>
      </c>
      <c r="O29" s="58">
        <v>43692</v>
      </c>
      <c r="P29" s="58">
        <v>36302</v>
      </c>
      <c r="Q29" s="58">
        <v>79994</v>
      </c>
      <c r="R29" s="58">
        <v>17229</v>
      </c>
      <c r="S29" s="58">
        <v>15876</v>
      </c>
      <c r="T29" s="58">
        <v>33105</v>
      </c>
    </row>
    <row r="30" spans="1:21" ht="19.5" customHeight="1" x14ac:dyDescent="0.25">
      <c r="A30" s="60">
        <v>2018</v>
      </c>
      <c r="B30" s="57">
        <v>8</v>
      </c>
      <c r="C30" s="58">
        <v>464600</v>
      </c>
      <c r="D30" s="58">
        <v>260884</v>
      </c>
      <c r="E30" s="58">
        <v>725484</v>
      </c>
      <c r="F30" s="58">
        <v>201532</v>
      </c>
      <c r="G30" s="58">
        <v>126631</v>
      </c>
      <c r="H30" s="58">
        <v>328163</v>
      </c>
      <c r="I30" s="58">
        <v>75174</v>
      </c>
      <c r="J30" s="58">
        <v>37986</v>
      </c>
      <c r="K30" s="58">
        <v>113160</v>
      </c>
      <c r="L30" s="58">
        <v>30927</v>
      </c>
      <c r="M30" s="58">
        <v>19102</v>
      </c>
      <c r="N30" s="58">
        <v>50029</v>
      </c>
      <c r="O30" s="58">
        <v>44918</v>
      </c>
      <c r="P30" s="58">
        <v>37553</v>
      </c>
      <c r="Q30" s="58">
        <v>82471</v>
      </c>
      <c r="R30" s="58">
        <v>20432</v>
      </c>
      <c r="S30" s="58">
        <v>17863</v>
      </c>
      <c r="T30" s="58">
        <v>38295</v>
      </c>
    </row>
    <row r="31" spans="1:21" ht="19.5" customHeight="1" x14ac:dyDescent="0.25">
      <c r="A31" s="60">
        <v>2019</v>
      </c>
      <c r="B31" s="57">
        <v>8</v>
      </c>
      <c r="C31" s="58">
        <v>436892</v>
      </c>
      <c r="D31" s="58">
        <v>259264</v>
      </c>
      <c r="E31" s="58">
        <v>696156</v>
      </c>
      <c r="F31" s="58">
        <v>193100</v>
      </c>
      <c r="G31" s="58">
        <v>144648</v>
      </c>
      <c r="H31" s="58">
        <v>337748</v>
      </c>
      <c r="I31" s="58">
        <v>66878</v>
      </c>
      <c r="J31" s="58">
        <v>48787</v>
      </c>
      <c r="K31" s="58">
        <v>115665</v>
      </c>
      <c r="L31" s="58">
        <v>28431</v>
      </c>
      <c r="M31" s="58">
        <v>18994</v>
      </c>
      <c r="N31" s="58">
        <v>47425</v>
      </c>
      <c r="O31" s="58">
        <v>41953</v>
      </c>
      <c r="P31" s="58">
        <v>30716</v>
      </c>
      <c r="Q31" s="58">
        <v>72669</v>
      </c>
      <c r="R31" s="58">
        <v>18024</v>
      </c>
      <c r="S31" s="58">
        <v>14744</v>
      </c>
      <c r="T31" s="58">
        <v>32768</v>
      </c>
    </row>
    <row r="32" spans="1:21" ht="19.5" customHeight="1" x14ac:dyDescent="0.25">
      <c r="A32" s="60">
        <v>2020</v>
      </c>
      <c r="B32" s="57">
        <v>8</v>
      </c>
      <c r="C32" s="58">
        <v>399666</v>
      </c>
      <c r="D32" s="58">
        <v>244446</v>
      </c>
      <c r="E32" s="58">
        <v>644112</v>
      </c>
      <c r="F32" s="58">
        <v>262310</v>
      </c>
      <c r="G32" s="58">
        <v>168490</v>
      </c>
      <c r="H32" s="58">
        <v>430800</v>
      </c>
      <c r="I32" s="58">
        <v>62134</v>
      </c>
      <c r="J32" s="58">
        <v>41378</v>
      </c>
      <c r="K32" s="58">
        <v>103512</v>
      </c>
      <c r="L32" s="58">
        <v>37408</v>
      </c>
      <c r="M32" s="58">
        <v>26221</v>
      </c>
      <c r="N32" s="58">
        <v>63629</v>
      </c>
      <c r="O32" s="58">
        <v>46654</v>
      </c>
      <c r="P32" s="58">
        <v>31420</v>
      </c>
      <c r="Q32" s="58">
        <v>78074</v>
      </c>
      <c r="R32" s="58">
        <v>27436</v>
      </c>
      <c r="S32" s="58">
        <v>20579</v>
      </c>
      <c r="T32" s="58">
        <v>48015</v>
      </c>
    </row>
    <row r="33" spans="1:20" ht="19.5" customHeight="1" x14ac:dyDescent="0.25">
      <c r="A33" s="60">
        <v>2021</v>
      </c>
      <c r="B33" s="57">
        <v>8</v>
      </c>
      <c r="C33" s="58">
        <v>232659</v>
      </c>
      <c r="D33" s="58">
        <v>184145</v>
      </c>
      <c r="E33" s="58">
        <v>416804</v>
      </c>
      <c r="F33" s="58">
        <v>200721</v>
      </c>
      <c r="G33" s="58">
        <v>143241</v>
      </c>
      <c r="H33" s="58">
        <v>343962</v>
      </c>
      <c r="I33" s="58">
        <v>33280</v>
      </c>
      <c r="J33" s="58">
        <v>24526</v>
      </c>
      <c r="K33" s="58">
        <v>57806</v>
      </c>
      <c r="L33" s="58">
        <v>28619</v>
      </c>
      <c r="M33" s="58">
        <v>20219</v>
      </c>
      <c r="N33" s="58">
        <v>48838</v>
      </c>
      <c r="O33" s="58">
        <v>19261</v>
      </c>
      <c r="P33" s="58">
        <v>15786</v>
      </c>
      <c r="Q33" s="58">
        <v>35047</v>
      </c>
      <c r="R33" s="58">
        <v>15938</v>
      </c>
      <c r="S33" s="58">
        <v>12410</v>
      </c>
      <c r="T33" s="58">
        <v>28348</v>
      </c>
    </row>
    <row r="34" spans="1:20" ht="19.5" customHeight="1" x14ac:dyDescent="0.25">
      <c r="A34" s="62">
        <v>2022</v>
      </c>
      <c r="B34" s="57">
        <v>8</v>
      </c>
      <c r="C34" s="58">
        <v>216891</v>
      </c>
      <c r="D34" s="58">
        <v>177254</v>
      </c>
      <c r="E34" s="58">
        <v>394145</v>
      </c>
      <c r="F34" s="58">
        <v>99454</v>
      </c>
      <c r="G34" s="58">
        <v>86242</v>
      </c>
      <c r="H34" s="58">
        <v>185696</v>
      </c>
      <c r="I34" s="58">
        <v>37889</v>
      </c>
      <c r="J34" s="58">
        <v>28742</v>
      </c>
      <c r="K34" s="58">
        <v>66631</v>
      </c>
      <c r="L34" s="58">
        <v>15744</v>
      </c>
      <c r="M34" s="58">
        <v>12975</v>
      </c>
      <c r="N34" s="58">
        <v>28719</v>
      </c>
      <c r="O34" s="58">
        <v>23640</v>
      </c>
      <c r="P34" s="58">
        <v>21340</v>
      </c>
      <c r="Q34" s="58">
        <v>44980</v>
      </c>
      <c r="R34" s="58">
        <v>9870</v>
      </c>
      <c r="S34" s="58">
        <v>9243</v>
      </c>
      <c r="T34" s="58">
        <v>19113</v>
      </c>
    </row>
    <row r="35" spans="1:20" ht="19.5" customHeight="1" x14ac:dyDescent="0.25">
      <c r="A35" s="62">
        <v>2023</v>
      </c>
      <c r="B35" s="57">
        <v>8</v>
      </c>
      <c r="C35" s="58">
        <f>+'X OPEN BOARD- 2023'!G17</f>
        <v>225319</v>
      </c>
      <c r="D35" s="58">
        <f>+'X OPEN BOARD- 2023'!H17</f>
        <v>173211</v>
      </c>
      <c r="E35" s="58">
        <f>+'X OPEN BOARD- 2023'!I17</f>
        <v>398530</v>
      </c>
      <c r="F35" s="58">
        <f>+'X OPEN BOARD- 2023'!J17</f>
        <v>107225</v>
      </c>
      <c r="G35" s="58">
        <f>+'X OPEN BOARD- 2023'!K17</f>
        <v>90346</v>
      </c>
      <c r="H35" s="58">
        <f>+'X OPEN BOARD- 2023'!L17</f>
        <v>197571</v>
      </c>
      <c r="I35" s="58">
        <f>+'X OPEN BOARD- 2023'!AB17</f>
        <v>37506</v>
      </c>
      <c r="J35" s="58">
        <f>+'X OPEN BOARD- 2023'!AC17</f>
        <v>26923</v>
      </c>
      <c r="K35" s="58">
        <f>+'X OPEN BOARD- 2023'!AD17</f>
        <v>64429</v>
      </c>
      <c r="L35" s="58">
        <f>+'X OPEN BOARD- 2023'!AE17</f>
        <v>15913</v>
      </c>
      <c r="M35" s="58">
        <f>+'X OPEN BOARD- 2023'!AF17</f>
        <v>13483</v>
      </c>
      <c r="N35" s="58">
        <f>+'X OPEN BOARD- 2023'!AG17</f>
        <v>29396</v>
      </c>
      <c r="O35" s="58">
        <f>+'X OPEN BOARD- 2023'!AW17</f>
        <v>25281</v>
      </c>
      <c r="P35" s="58">
        <f>+'X OPEN BOARD- 2023'!AX17</f>
        <v>20392</v>
      </c>
      <c r="Q35" s="58">
        <f>+'X OPEN BOARD- 2023'!AY17</f>
        <v>45673</v>
      </c>
      <c r="R35" s="58">
        <f>+'X OPEN BOARD- 2023'!AZ17</f>
        <v>11077</v>
      </c>
      <c r="S35" s="58">
        <f>+'X OPEN BOARD- 2023'!BA17</f>
        <v>9516</v>
      </c>
      <c r="T35" s="58">
        <f>+'X OPEN BOARD- 2023'!BB17</f>
        <v>20593</v>
      </c>
    </row>
    <row r="36" spans="1:20" ht="19.5" customHeight="1" x14ac:dyDescent="0.25">
      <c r="A36" s="60"/>
      <c r="B36" s="57"/>
      <c r="C36" s="147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9"/>
    </row>
    <row r="37" spans="1:20" ht="45.75" customHeight="1" x14ac:dyDescent="0.25">
      <c r="A37" s="65"/>
      <c r="B37" s="67"/>
      <c r="C37" s="157" t="s">
        <v>106</v>
      </c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9"/>
    </row>
    <row r="38" spans="1:20" ht="19.5" customHeight="1" x14ac:dyDescent="0.25">
      <c r="A38" s="151" t="s">
        <v>52</v>
      </c>
      <c r="B38" s="151" t="s">
        <v>103</v>
      </c>
      <c r="C38" s="154" t="s">
        <v>57</v>
      </c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6"/>
    </row>
    <row r="39" spans="1:20" ht="19.5" customHeight="1" x14ac:dyDescent="0.25">
      <c r="A39" s="152"/>
      <c r="B39" s="152"/>
      <c r="C39" s="154" t="s">
        <v>79</v>
      </c>
      <c r="D39" s="155"/>
      <c r="E39" s="155"/>
      <c r="F39" s="155"/>
      <c r="G39" s="155"/>
      <c r="H39" s="156"/>
      <c r="I39" s="154" t="s">
        <v>80</v>
      </c>
      <c r="J39" s="155"/>
      <c r="K39" s="155"/>
      <c r="L39" s="155"/>
      <c r="M39" s="155"/>
      <c r="N39" s="156"/>
      <c r="O39" s="154" t="s">
        <v>81</v>
      </c>
      <c r="P39" s="155"/>
      <c r="Q39" s="155"/>
      <c r="R39" s="155"/>
      <c r="S39" s="155"/>
      <c r="T39" s="156"/>
    </row>
    <row r="40" spans="1:20" ht="19.5" customHeight="1" x14ac:dyDescent="0.25">
      <c r="A40" s="152"/>
      <c r="B40" s="152"/>
      <c r="C40" s="154" t="s">
        <v>83</v>
      </c>
      <c r="D40" s="155"/>
      <c r="E40" s="156"/>
      <c r="F40" s="154" t="s">
        <v>56</v>
      </c>
      <c r="G40" s="155"/>
      <c r="H40" s="156"/>
      <c r="I40" s="154" t="s">
        <v>83</v>
      </c>
      <c r="J40" s="155"/>
      <c r="K40" s="156"/>
      <c r="L40" s="154" t="s">
        <v>56</v>
      </c>
      <c r="M40" s="155"/>
      <c r="N40" s="156"/>
      <c r="O40" s="154" t="s">
        <v>83</v>
      </c>
      <c r="P40" s="155"/>
      <c r="Q40" s="156"/>
      <c r="R40" s="154" t="s">
        <v>56</v>
      </c>
      <c r="S40" s="155"/>
      <c r="T40" s="156"/>
    </row>
    <row r="41" spans="1:20" ht="19.5" customHeight="1" x14ac:dyDescent="0.25">
      <c r="A41" s="153"/>
      <c r="B41" s="153"/>
      <c r="C41" s="55" t="s">
        <v>2</v>
      </c>
      <c r="D41" s="55" t="s">
        <v>3</v>
      </c>
      <c r="E41" s="55" t="s">
        <v>0</v>
      </c>
      <c r="F41" s="55" t="s">
        <v>2</v>
      </c>
      <c r="G41" s="55" t="s">
        <v>3</v>
      </c>
      <c r="H41" s="55" t="s">
        <v>0</v>
      </c>
      <c r="I41" s="55" t="s">
        <v>2</v>
      </c>
      <c r="J41" s="55" t="s">
        <v>3</v>
      </c>
      <c r="K41" s="55" t="s">
        <v>0</v>
      </c>
      <c r="L41" s="55" t="s">
        <v>2</v>
      </c>
      <c r="M41" s="55" t="s">
        <v>3</v>
      </c>
      <c r="N41" s="55" t="s">
        <v>0</v>
      </c>
      <c r="O41" s="55" t="s">
        <v>2</v>
      </c>
      <c r="P41" s="55" t="s">
        <v>3</v>
      </c>
      <c r="Q41" s="55" t="s">
        <v>0</v>
      </c>
      <c r="R41" s="55" t="s">
        <v>2</v>
      </c>
      <c r="S41" s="55" t="s">
        <v>3</v>
      </c>
      <c r="T41" s="55" t="s">
        <v>0</v>
      </c>
    </row>
    <row r="42" spans="1:20" ht="19.5" customHeight="1" x14ac:dyDescent="0.25">
      <c r="A42" s="56">
        <v>1</v>
      </c>
      <c r="B42" s="56">
        <v>2</v>
      </c>
      <c r="C42" s="56">
        <v>3</v>
      </c>
      <c r="D42" s="56">
        <v>4</v>
      </c>
      <c r="E42" s="56">
        <v>5</v>
      </c>
      <c r="F42" s="56">
        <v>6</v>
      </c>
      <c r="G42" s="56">
        <v>7</v>
      </c>
      <c r="H42" s="56">
        <v>8</v>
      </c>
      <c r="I42" s="56">
        <v>9</v>
      </c>
      <c r="J42" s="56">
        <v>10</v>
      </c>
      <c r="K42" s="56">
        <v>11</v>
      </c>
      <c r="L42" s="56">
        <v>12</v>
      </c>
      <c r="M42" s="56">
        <v>13</v>
      </c>
      <c r="N42" s="56">
        <v>14</v>
      </c>
      <c r="O42" s="56">
        <v>15</v>
      </c>
      <c r="P42" s="56">
        <v>16</v>
      </c>
      <c r="Q42" s="56">
        <v>17</v>
      </c>
      <c r="R42" s="56">
        <v>18</v>
      </c>
      <c r="S42" s="56">
        <v>19</v>
      </c>
      <c r="T42" s="56">
        <v>20</v>
      </c>
    </row>
    <row r="43" spans="1:20" ht="19.5" customHeight="1" x14ac:dyDescent="0.25">
      <c r="A43" s="60">
        <v>2013</v>
      </c>
      <c r="B43" s="57">
        <v>41</v>
      </c>
      <c r="C43" s="58">
        <v>10904655</v>
      </c>
      <c r="D43" s="58">
        <v>8829960</v>
      </c>
      <c r="E43" s="58">
        <v>19734615</v>
      </c>
      <c r="F43" s="58">
        <v>8257716</v>
      </c>
      <c r="G43" s="58">
        <v>7061772</v>
      </c>
      <c r="H43" s="58">
        <v>15319488</v>
      </c>
      <c r="I43" s="58">
        <v>1825760</v>
      </c>
      <c r="J43" s="58">
        <v>1489446</v>
      </c>
      <c r="K43" s="58">
        <v>3315206</v>
      </c>
      <c r="L43" s="58">
        <v>1265090</v>
      </c>
      <c r="M43" s="58">
        <v>1093073</v>
      </c>
      <c r="N43" s="58">
        <v>2358163</v>
      </c>
      <c r="O43" s="58">
        <v>787070</v>
      </c>
      <c r="P43" s="58">
        <v>691945</v>
      </c>
      <c r="Q43" s="58">
        <v>1479015</v>
      </c>
      <c r="R43" s="58">
        <v>502983</v>
      </c>
      <c r="S43" s="58">
        <v>446062</v>
      </c>
      <c r="T43" s="58">
        <v>949045</v>
      </c>
    </row>
    <row r="44" spans="1:20" ht="19.5" customHeight="1" x14ac:dyDescent="0.25">
      <c r="A44" s="60">
        <v>2014</v>
      </c>
      <c r="B44" s="57">
        <v>41</v>
      </c>
      <c r="C44" s="58">
        <v>10601867</v>
      </c>
      <c r="D44" s="58">
        <v>8864399</v>
      </c>
      <c r="E44" s="58">
        <v>19466266</v>
      </c>
      <c r="F44" s="58">
        <v>8221455</v>
      </c>
      <c r="G44" s="58">
        <v>7171919</v>
      </c>
      <c r="H44" s="58">
        <v>15393374</v>
      </c>
      <c r="I44" s="58">
        <v>1808730</v>
      </c>
      <c r="J44" s="58">
        <v>1518501</v>
      </c>
      <c r="K44" s="58">
        <v>3327231</v>
      </c>
      <c r="L44" s="58">
        <v>1294748</v>
      </c>
      <c r="M44" s="58">
        <v>1142190</v>
      </c>
      <c r="N44" s="58">
        <v>2436938</v>
      </c>
      <c r="O44" s="58">
        <v>801513</v>
      </c>
      <c r="P44" s="58">
        <v>735177</v>
      </c>
      <c r="Q44" s="58">
        <v>1536690</v>
      </c>
      <c r="R44" s="58">
        <v>522123</v>
      </c>
      <c r="S44" s="58">
        <v>469796</v>
      </c>
      <c r="T44" s="58">
        <v>991919</v>
      </c>
    </row>
    <row r="45" spans="1:20" ht="19.5" customHeight="1" x14ac:dyDescent="0.25">
      <c r="A45" s="60">
        <v>2015</v>
      </c>
      <c r="B45" s="57">
        <v>41</v>
      </c>
      <c r="C45" s="58">
        <v>10292567</v>
      </c>
      <c r="D45" s="58">
        <v>8865570</v>
      </c>
      <c r="E45" s="58">
        <v>19158137</v>
      </c>
      <c r="F45" s="58">
        <v>7968166</v>
      </c>
      <c r="G45" s="58">
        <v>7136789</v>
      </c>
      <c r="H45" s="58">
        <v>15104955</v>
      </c>
      <c r="I45" s="58">
        <v>1762729</v>
      </c>
      <c r="J45" s="58">
        <v>1519038</v>
      </c>
      <c r="K45" s="58">
        <v>3281767</v>
      </c>
      <c r="L45" s="58">
        <v>1266714</v>
      </c>
      <c r="M45" s="58">
        <v>1136130</v>
      </c>
      <c r="N45" s="58">
        <v>2402844</v>
      </c>
      <c r="O45" s="58">
        <v>783988</v>
      </c>
      <c r="P45" s="58">
        <v>736790</v>
      </c>
      <c r="Q45" s="58">
        <v>1520778</v>
      </c>
      <c r="R45" s="58">
        <v>509950</v>
      </c>
      <c r="S45" s="58">
        <v>466163</v>
      </c>
      <c r="T45" s="58">
        <v>976113</v>
      </c>
    </row>
    <row r="46" spans="1:20" ht="19.5" customHeight="1" x14ac:dyDescent="0.25">
      <c r="A46" s="60">
        <v>2016</v>
      </c>
      <c r="B46" s="57">
        <v>49</v>
      </c>
      <c r="C46" s="58">
        <v>10820446</v>
      </c>
      <c r="D46" s="58">
        <v>9189510</v>
      </c>
      <c r="E46" s="58">
        <v>20009956</v>
      </c>
      <c r="F46" s="58">
        <v>8266497</v>
      </c>
      <c r="G46" s="58">
        <v>7245671</v>
      </c>
      <c r="H46" s="58">
        <v>15512168</v>
      </c>
      <c r="I46" s="58">
        <v>1958214</v>
      </c>
      <c r="J46" s="58">
        <v>1656040</v>
      </c>
      <c r="K46" s="58">
        <v>3614254</v>
      </c>
      <c r="L46" s="58">
        <v>1371876</v>
      </c>
      <c r="M46" s="58">
        <v>1215805</v>
      </c>
      <c r="N46" s="58">
        <v>2587681</v>
      </c>
      <c r="O46" s="58">
        <v>832040</v>
      </c>
      <c r="P46" s="58">
        <v>773005</v>
      </c>
      <c r="Q46" s="58">
        <v>1605045</v>
      </c>
      <c r="R46" s="58">
        <v>527895</v>
      </c>
      <c r="S46" s="58">
        <v>491874</v>
      </c>
      <c r="T46" s="58">
        <v>1019769</v>
      </c>
    </row>
    <row r="47" spans="1:20" ht="19.5" customHeight="1" x14ac:dyDescent="0.25">
      <c r="A47" s="60">
        <v>2017</v>
      </c>
      <c r="B47" s="57">
        <v>48</v>
      </c>
      <c r="C47" s="58">
        <v>10765030</v>
      </c>
      <c r="D47" s="58">
        <v>9210795</v>
      </c>
      <c r="E47" s="58">
        <v>19975825</v>
      </c>
      <c r="F47" s="58">
        <v>8028747</v>
      </c>
      <c r="G47" s="58">
        <v>7106745</v>
      </c>
      <c r="H47" s="58">
        <v>15135492</v>
      </c>
      <c r="I47" s="58">
        <v>1884483</v>
      </c>
      <c r="J47" s="58">
        <v>1655754</v>
      </c>
      <c r="K47" s="58">
        <v>3540237</v>
      </c>
      <c r="L47" s="58">
        <v>1290811</v>
      </c>
      <c r="M47" s="58">
        <v>1178673</v>
      </c>
      <c r="N47" s="58">
        <v>2469484</v>
      </c>
      <c r="O47" s="58">
        <v>804344</v>
      </c>
      <c r="P47" s="58">
        <v>770760</v>
      </c>
      <c r="Q47" s="58">
        <v>1575104</v>
      </c>
      <c r="R47" s="58">
        <v>528205</v>
      </c>
      <c r="S47" s="58">
        <v>509021</v>
      </c>
      <c r="T47" s="58">
        <v>1037226</v>
      </c>
    </row>
    <row r="48" spans="1:20" ht="19.5" customHeight="1" x14ac:dyDescent="0.25">
      <c r="A48" s="60" t="s">
        <v>104</v>
      </c>
      <c r="B48" s="57">
        <v>50</v>
      </c>
      <c r="C48" s="58">
        <v>10654237</v>
      </c>
      <c r="D48" s="58">
        <v>9220327</v>
      </c>
      <c r="E48" s="58">
        <v>19877318</v>
      </c>
      <c r="F48" s="58">
        <v>7851779</v>
      </c>
      <c r="G48" s="58">
        <v>7039415</v>
      </c>
      <c r="H48" s="58">
        <v>15324440</v>
      </c>
      <c r="I48" s="58">
        <v>1861239</v>
      </c>
      <c r="J48" s="58">
        <v>1633015</v>
      </c>
      <c r="K48" s="58">
        <v>3538239</v>
      </c>
      <c r="L48" s="58">
        <v>1309274</v>
      </c>
      <c r="M48" s="58">
        <v>1180399</v>
      </c>
      <c r="N48" s="58">
        <v>2531546</v>
      </c>
      <c r="O48" s="58">
        <v>791474</v>
      </c>
      <c r="P48" s="58">
        <v>764364</v>
      </c>
      <c r="Q48" s="58">
        <v>1563946</v>
      </c>
      <c r="R48" s="58">
        <v>522520</v>
      </c>
      <c r="S48" s="58">
        <v>511520</v>
      </c>
      <c r="T48" s="58">
        <v>1041095</v>
      </c>
    </row>
    <row r="49" spans="1:20" ht="19.5" customHeight="1" x14ac:dyDescent="0.25">
      <c r="A49" s="60">
        <v>2019</v>
      </c>
      <c r="B49" s="57">
        <v>50</v>
      </c>
      <c r="C49" s="58">
        <v>10287834</v>
      </c>
      <c r="D49" s="58">
        <v>9102626</v>
      </c>
      <c r="E49" s="58">
        <v>19390460</v>
      </c>
      <c r="F49" s="68">
        <v>7945733</v>
      </c>
      <c r="G49" s="58">
        <v>7444304</v>
      </c>
      <c r="H49" s="58">
        <v>15390037</v>
      </c>
      <c r="I49" s="58">
        <v>1776130</v>
      </c>
      <c r="J49" s="68">
        <v>1617640</v>
      </c>
      <c r="K49" s="58">
        <v>3393770</v>
      </c>
      <c r="L49" s="58">
        <v>1288204</v>
      </c>
      <c r="M49" s="58">
        <v>1229470</v>
      </c>
      <c r="N49" s="68">
        <v>2517674</v>
      </c>
      <c r="O49" s="58">
        <v>765648</v>
      </c>
      <c r="P49" s="58">
        <v>750693</v>
      </c>
      <c r="Q49" s="58">
        <v>1516341</v>
      </c>
      <c r="R49" s="68">
        <v>504498</v>
      </c>
      <c r="S49" s="58">
        <v>514832</v>
      </c>
      <c r="T49" s="58">
        <v>1019330</v>
      </c>
    </row>
    <row r="50" spans="1:20" ht="19.5" customHeight="1" x14ac:dyDescent="0.25">
      <c r="A50" s="60">
        <v>2020</v>
      </c>
      <c r="B50" s="69">
        <v>50</v>
      </c>
      <c r="C50" s="58">
        <v>10235317</v>
      </c>
      <c r="D50" s="58">
        <v>9088324</v>
      </c>
      <c r="E50" s="58">
        <v>19323641</v>
      </c>
      <c r="F50" s="58">
        <v>8424306</v>
      </c>
      <c r="G50" s="58">
        <v>7774688</v>
      </c>
      <c r="H50" s="58">
        <v>16198994</v>
      </c>
      <c r="I50" s="58">
        <v>1764137</v>
      </c>
      <c r="J50" s="58">
        <v>1619351</v>
      </c>
      <c r="K50" s="58">
        <v>3383488</v>
      </c>
      <c r="L50" s="58">
        <v>1397874</v>
      </c>
      <c r="M50" s="58">
        <v>1327800</v>
      </c>
      <c r="N50" s="58">
        <v>2725674</v>
      </c>
      <c r="O50" s="58">
        <v>764470</v>
      </c>
      <c r="P50" s="58">
        <v>748136</v>
      </c>
      <c r="Q50" s="58">
        <v>1512606</v>
      </c>
      <c r="R50" s="58">
        <v>545394</v>
      </c>
      <c r="S50" s="58">
        <v>551857</v>
      </c>
      <c r="T50" s="58">
        <v>1097251</v>
      </c>
    </row>
    <row r="51" spans="1:20" ht="19.5" customHeight="1" x14ac:dyDescent="0.25">
      <c r="A51" s="60">
        <v>2021</v>
      </c>
      <c r="B51" s="69">
        <v>50</v>
      </c>
      <c r="C51" s="58">
        <v>10514837</v>
      </c>
      <c r="D51" s="58">
        <v>9262878</v>
      </c>
      <c r="E51" s="58">
        <v>19777715</v>
      </c>
      <c r="F51" s="58">
        <v>10286050</v>
      </c>
      <c r="G51" s="58">
        <v>9031792</v>
      </c>
      <c r="H51" s="58">
        <v>19317842</v>
      </c>
      <c r="I51" s="58">
        <v>1841755</v>
      </c>
      <c r="J51" s="58">
        <v>1646179</v>
      </c>
      <c r="K51" s="58">
        <v>3487934</v>
      </c>
      <c r="L51" s="58">
        <v>1800294</v>
      </c>
      <c r="M51" s="58">
        <v>1602239</v>
      </c>
      <c r="N51" s="58">
        <v>3402533</v>
      </c>
      <c r="O51" s="58">
        <v>812883</v>
      </c>
      <c r="P51" s="58">
        <v>794701</v>
      </c>
      <c r="Q51" s="58">
        <v>1607584</v>
      </c>
      <c r="R51" s="58">
        <v>782261</v>
      </c>
      <c r="S51" s="58">
        <v>764452</v>
      </c>
      <c r="T51" s="58">
        <v>1546713</v>
      </c>
    </row>
    <row r="52" spans="1:20" ht="19.5" customHeight="1" x14ac:dyDescent="0.25">
      <c r="A52" s="62">
        <v>2022</v>
      </c>
      <c r="B52" s="57">
        <v>50</v>
      </c>
      <c r="C52" s="58">
        <v>9983761</v>
      </c>
      <c r="D52" s="58">
        <v>9007048</v>
      </c>
      <c r="E52" s="58">
        <v>18990809</v>
      </c>
      <c r="F52" s="58">
        <v>8277785</v>
      </c>
      <c r="G52" s="58">
        <v>7756886</v>
      </c>
      <c r="H52" s="58">
        <v>16034671</v>
      </c>
      <c r="I52" s="58">
        <v>1627406</v>
      </c>
      <c r="J52" s="58">
        <v>1452788</v>
      </c>
      <c r="K52" s="58">
        <v>3080194</v>
      </c>
      <c r="L52" s="58">
        <v>1257175</v>
      </c>
      <c r="M52" s="58">
        <v>1186738</v>
      </c>
      <c r="N52" s="58">
        <v>2443913</v>
      </c>
      <c r="O52" s="58">
        <v>643510</v>
      </c>
      <c r="P52" s="58">
        <v>651173</v>
      </c>
      <c r="Q52" s="58">
        <v>1294683</v>
      </c>
      <c r="R52" s="58">
        <v>465848</v>
      </c>
      <c r="S52" s="58">
        <v>501358</v>
      </c>
      <c r="T52" s="58">
        <v>967206</v>
      </c>
    </row>
    <row r="53" spans="1:20" ht="19.5" customHeight="1" x14ac:dyDescent="0.25">
      <c r="A53" s="62">
        <v>2023</v>
      </c>
      <c r="B53" s="57">
        <f>+B17+B35</f>
        <v>49</v>
      </c>
      <c r="C53" s="70">
        <f t="shared" ref="C53:T53" si="0">+C17+C35</f>
        <v>9867364</v>
      </c>
      <c r="D53" s="70">
        <f t="shared" si="0"/>
        <v>9059308</v>
      </c>
      <c r="E53" s="70">
        <f t="shared" si="0"/>
        <v>18926672</v>
      </c>
      <c r="F53" s="70">
        <f t="shared" si="0"/>
        <v>8143104</v>
      </c>
      <c r="G53" s="70">
        <f t="shared" si="0"/>
        <v>7789589</v>
      </c>
      <c r="H53" s="70">
        <f t="shared" si="0"/>
        <v>15932693</v>
      </c>
      <c r="I53" s="70">
        <f t="shared" si="0"/>
        <v>1720720</v>
      </c>
      <c r="J53" s="70">
        <f t="shared" si="0"/>
        <v>1613146</v>
      </c>
      <c r="K53" s="70">
        <f t="shared" si="0"/>
        <v>3333866</v>
      </c>
      <c r="L53" s="70">
        <f t="shared" si="0"/>
        <v>1342744</v>
      </c>
      <c r="M53" s="70">
        <f t="shared" si="0"/>
        <v>1319456</v>
      </c>
      <c r="N53" s="70">
        <f t="shared" si="0"/>
        <v>2662200</v>
      </c>
      <c r="O53" s="70">
        <f t="shared" si="0"/>
        <v>734548</v>
      </c>
      <c r="P53" s="70">
        <f t="shared" si="0"/>
        <v>746000</v>
      </c>
      <c r="Q53" s="70">
        <f t="shared" si="0"/>
        <v>1480548</v>
      </c>
      <c r="R53" s="70">
        <f t="shared" si="0"/>
        <v>537943</v>
      </c>
      <c r="S53" s="70">
        <f t="shared" si="0"/>
        <v>576751</v>
      </c>
      <c r="T53" s="70">
        <f t="shared" si="0"/>
        <v>1114694</v>
      </c>
    </row>
    <row r="54" spans="1:20" ht="19.5" customHeight="1" x14ac:dyDescent="0.25">
      <c r="B54" s="54" t="s">
        <v>107</v>
      </c>
    </row>
  </sheetData>
  <mergeCells count="40">
    <mergeCell ref="L40:N40"/>
    <mergeCell ref="O40:Q40"/>
    <mergeCell ref="R40:T40"/>
    <mergeCell ref="C37:T37"/>
    <mergeCell ref="A38:A41"/>
    <mergeCell ref="B38:B41"/>
    <mergeCell ref="C38:T38"/>
    <mergeCell ref="C39:H39"/>
    <mergeCell ref="I39:N39"/>
    <mergeCell ref="O39:T39"/>
    <mergeCell ref="C40:E40"/>
    <mergeCell ref="F40:H40"/>
    <mergeCell ref="I40:K40"/>
    <mergeCell ref="O21:T21"/>
    <mergeCell ref="R22:T22"/>
    <mergeCell ref="L4:N4"/>
    <mergeCell ref="O4:Q4"/>
    <mergeCell ref="R4:T4"/>
    <mergeCell ref="C19:T19"/>
    <mergeCell ref="C22:E22"/>
    <mergeCell ref="F22:H22"/>
    <mergeCell ref="I22:K22"/>
    <mergeCell ref="L22:N22"/>
    <mergeCell ref="O22:Q22"/>
    <mergeCell ref="C36:T36"/>
    <mergeCell ref="C1:T1"/>
    <mergeCell ref="A2:A5"/>
    <mergeCell ref="B2:B5"/>
    <mergeCell ref="C2:T2"/>
    <mergeCell ref="C3:H3"/>
    <mergeCell ref="I3:N3"/>
    <mergeCell ref="O3:T3"/>
    <mergeCell ref="C4:E4"/>
    <mergeCell ref="F4:H4"/>
    <mergeCell ref="I4:K4"/>
    <mergeCell ref="A20:A23"/>
    <mergeCell ref="B20:B23"/>
    <mergeCell ref="C20:T20"/>
    <mergeCell ref="C21:H21"/>
    <mergeCell ref="I21:N21"/>
  </mergeCells>
  <pageMargins left="0.15748031496062992" right="0.11811023622047245" top="0.35433070866141736" bottom="0.35433070866141736" header="0.31496062992125984" footer="0.31496062992125984"/>
  <pageSetup scale="49" firstPageNumber="101" orientation="landscape" useFirstPageNumber="1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All Category</vt:lpstr>
      <vt:lpstr>SC</vt:lpstr>
      <vt:lpstr>ST</vt:lpstr>
      <vt:lpstr>X OPEN BOARD- 2023</vt:lpstr>
      <vt:lpstr>TS</vt:lpstr>
      <vt:lpstr>'All Category'!Print_Area</vt:lpstr>
      <vt:lpstr>SC!Print_Area</vt:lpstr>
      <vt:lpstr>ST!Print_Area</vt:lpstr>
      <vt:lpstr>'X OPEN BOARD- 2023'!Print_Area</vt:lpstr>
      <vt:lpstr>'All Category'!Print_Titles</vt:lpstr>
      <vt:lpstr>SC!Print_Titles</vt:lpstr>
      <vt:lpstr>ST!Print_Titles</vt:lpstr>
      <vt:lpstr>'X OPEN BOARD- 2023'!Print_Titles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jagdish kumar</cp:lastModifiedBy>
  <cp:lastPrinted>2024-04-12T11:37:27Z</cp:lastPrinted>
  <dcterms:created xsi:type="dcterms:W3CDTF">2018-01-23T05:44:31Z</dcterms:created>
  <dcterms:modified xsi:type="dcterms:W3CDTF">2024-08-22T11:15:40Z</dcterms:modified>
</cp:coreProperties>
</file>