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10.2.2017 proposal" sheetId="16" r:id="rId1"/>
  </sheets>
  <calcPr calcId="152511"/>
</workbook>
</file>

<file path=xl/calcChain.xml><?xml version="1.0" encoding="utf-8"?>
<calcChain xmlns="http://schemas.openxmlformats.org/spreadsheetml/2006/main">
  <c r="M35" i="16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5"/>
  <c r="H8" l="1"/>
  <c r="H12"/>
  <c r="H16"/>
  <c r="H28"/>
  <c r="N35"/>
  <c r="D35"/>
  <c r="C35"/>
  <c r="P34"/>
  <c r="L34"/>
  <c r="G34"/>
  <c r="H34" s="1"/>
  <c r="F34"/>
  <c r="P33"/>
  <c r="L33"/>
  <c r="G33"/>
  <c r="H33" s="1"/>
  <c r="F33"/>
  <c r="P32"/>
  <c r="L32"/>
  <c r="G32"/>
  <c r="F32"/>
  <c r="P31"/>
  <c r="L31"/>
  <c r="G31"/>
  <c r="H31" s="1"/>
  <c r="I31" s="1"/>
  <c r="F31"/>
  <c r="P30"/>
  <c r="L30"/>
  <c r="G30"/>
  <c r="H30" s="1"/>
  <c r="F30"/>
  <c r="P29"/>
  <c r="L29"/>
  <c r="G29"/>
  <c r="H29" s="1"/>
  <c r="F29"/>
  <c r="P28"/>
  <c r="L28"/>
  <c r="G28"/>
  <c r="I28" s="1"/>
  <c r="F28"/>
  <c r="P27"/>
  <c r="L27"/>
  <c r="G27"/>
  <c r="H27" s="1"/>
  <c r="I27" s="1"/>
  <c r="F27"/>
  <c r="P26"/>
  <c r="L26"/>
  <c r="G26"/>
  <c r="H26" s="1"/>
  <c r="F26"/>
  <c r="P25"/>
  <c r="L25"/>
  <c r="G25"/>
  <c r="H25" s="1"/>
  <c r="F25"/>
  <c r="P24"/>
  <c r="L24"/>
  <c r="G24"/>
  <c r="F24"/>
  <c r="P23"/>
  <c r="L23"/>
  <c r="G23"/>
  <c r="H23" s="1"/>
  <c r="I23" s="1"/>
  <c r="F23"/>
  <c r="P22"/>
  <c r="L22"/>
  <c r="G22"/>
  <c r="H22" s="1"/>
  <c r="F22"/>
  <c r="P21"/>
  <c r="L21"/>
  <c r="G21"/>
  <c r="H21" s="1"/>
  <c r="F21"/>
  <c r="P20"/>
  <c r="L20"/>
  <c r="G20"/>
  <c r="F20"/>
  <c r="P19"/>
  <c r="L19"/>
  <c r="G19"/>
  <c r="H19" s="1"/>
  <c r="I19" s="1"/>
  <c r="F19"/>
  <c r="P18"/>
  <c r="L18"/>
  <c r="G18"/>
  <c r="H18" s="1"/>
  <c r="F18"/>
  <c r="P17"/>
  <c r="L17"/>
  <c r="G17"/>
  <c r="H17" s="1"/>
  <c r="F17"/>
  <c r="P16"/>
  <c r="L16"/>
  <c r="G16"/>
  <c r="I16" s="1"/>
  <c r="F16"/>
  <c r="P15"/>
  <c r="L15"/>
  <c r="G15"/>
  <c r="H15" s="1"/>
  <c r="I15" s="1"/>
  <c r="F15"/>
  <c r="P14"/>
  <c r="L14"/>
  <c r="G14"/>
  <c r="H14" s="1"/>
  <c r="F14"/>
  <c r="P13"/>
  <c r="L13"/>
  <c r="G13"/>
  <c r="H13" s="1"/>
  <c r="F13"/>
  <c r="P12"/>
  <c r="L12"/>
  <c r="Q12" s="1"/>
  <c r="G12"/>
  <c r="I12" s="1"/>
  <c r="R12" s="1"/>
  <c r="F12"/>
  <c r="P11"/>
  <c r="L11"/>
  <c r="G11"/>
  <c r="H11" s="1"/>
  <c r="I11" s="1"/>
  <c r="F11"/>
  <c r="P10"/>
  <c r="L10"/>
  <c r="G10"/>
  <c r="H10" s="1"/>
  <c r="F10"/>
  <c r="P9"/>
  <c r="L9"/>
  <c r="G9"/>
  <c r="H9" s="1"/>
  <c r="F9"/>
  <c r="P8"/>
  <c r="L8"/>
  <c r="G8"/>
  <c r="I8" s="1"/>
  <c r="F8"/>
  <c r="P7"/>
  <c r="L7"/>
  <c r="G7"/>
  <c r="H7" s="1"/>
  <c r="I7" s="1"/>
  <c r="F7"/>
  <c r="P6"/>
  <c r="L6"/>
  <c r="G6"/>
  <c r="H6" s="1"/>
  <c r="F6"/>
  <c r="P5"/>
  <c r="J35"/>
  <c r="G5"/>
  <c r="H5" s="1"/>
  <c r="F5"/>
  <c r="R15" l="1"/>
  <c r="I5"/>
  <c r="H20"/>
  <c r="H35" s="1"/>
  <c r="I34"/>
  <c r="I30"/>
  <c r="I26"/>
  <c r="I22"/>
  <c r="I18"/>
  <c r="I14"/>
  <c r="I10"/>
  <c r="I6"/>
  <c r="H24"/>
  <c r="I24" s="1"/>
  <c r="I33"/>
  <c r="R33" s="1"/>
  <c r="I29"/>
  <c r="I25"/>
  <c r="I21"/>
  <c r="I17"/>
  <c r="I13"/>
  <c r="I9"/>
  <c r="H32"/>
  <c r="I32" s="1"/>
  <c r="Q32"/>
  <c r="Q29"/>
  <c r="Q26"/>
  <c r="Q24"/>
  <c r="Q21"/>
  <c r="Q20"/>
  <c r="Q19"/>
  <c r="R19" s="1"/>
  <c r="Q16"/>
  <c r="R16" s="1"/>
  <c r="Q9"/>
  <c r="Q6"/>
  <c r="Q13"/>
  <c r="Q17"/>
  <c r="Q33"/>
  <c r="P35"/>
  <c r="Q7"/>
  <c r="R7" s="1"/>
  <c r="Q10"/>
  <c r="Q14"/>
  <c r="Q22"/>
  <c r="Q25"/>
  <c r="Q27"/>
  <c r="R27" s="1"/>
  <c r="Q30"/>
  <c r="Q34"/>
  <c r="Q8"/>
  <c r="R8" s="1"/>
  <c r="Q11"/>
  <c r="R11" s="1"/>
  <c r="Q15"/>
  <c r="Q18"/>
  <c r="Q23"/>
  <c r="R23" s="1"/>
  <c r="Q28"/>
  <c r="R28" s="1"/>
  <c r="Q31"/>
  <c r="R31" s="1"/>
  <c r="F35"/>
  <c r="G35"/>
  <c r="L5"/>
  <c r="R9" l="1"/>
  <c r="R32"/>
  <c r="R30"/>
  <c r="R25"/>
  <c r="R24"/>
  <c r="R14"/>
  <c r="R6"/>
  <c r="R22"/>
  <c r="I20"/>
  <c r="R20" s="1"/>
  <c r="R13"/>
  <c r="R29"/>
  <c r="R10"/>
  <c r="R26"/>
  <c r="R17"/>
  <c r="I35"/>
  <c r="R21"/>
  <c r="R18"/>
  <c r="R34"/>
  <c r="Q5"/>
  <c r="R5" s="1"/>
  <c r="L35"/>
  <c r="Q35" l="1"/>
  <c r="R35"/>
</calcChain>
</file>

<file path=xl/sharedStrings.xml><?xml version="1.0" encoding="utf-8"?>
<sst xmlns="http://schemas.openxmlformats.org/spreadsheetml/2006/main" count="55" uniqueCount="54">
  <si>
    <t>Total</t>
  </si>
  <si>
    <t xml:space="preserve">CHENNAI </t>
  </si>
  <si>
    <t xml:space="preserve">COIMBATORE </t>
  </si>
  <si>
    <t>CUDDALORE</t>
  </si>
  <si>
    <t xml:space="preserve">DHARMAPURI </t>
  </si>
  <si>
    <t xml:space="preserve">DINDIGUL </t>
  </si>
  <si>
    <t xml:space="preserve">ERODE </t>
  </si>
  <si>
    <t xml:space="preserve">KANCHEEPURAM </t>
  </si>
  <si>
    <t>KANNIYAKUMARI</t>
  </si>
  <si>
    <t>KARUR</t>
  </si>
  <si>
    <t xml:space="preserve">KRISHANAGIRI </t>
  </si>
  <si>
    <t>MADURAI</t>
  </si>
  <si>
    <t xml:space="preserve">NAGAPATTINAM </t>
  </si>
  <si>
    <t xml:space="preserve">NAMAKKAL </t>
  </si>
  <si>
    <t xml:space="preserve">PERAMBALUR </t>
  </si>
  <si>
    <t xml:space="preserve">PUDUKKOTTAI </t>
  </si>
  <si>
    <t>RAMANATHAPURAM</t>
  </si>
  <si>
    <t>SALEM</t>
  </si>
  <si>
    <t>SIVAGANGA</t>
  </si>
  <si>
    <t xml:space="preserve">THANJAVUR </t>
  </si>
  <si>
    <t>THENI</t>
  </si>
  <si>
    <t>THE NILGIRIS</t>
  </si>
  <si>
    <t xml:space="preserve">THIRUCHIRAPALLI </t>
  </si>
  <si>
    <t>THIRUNELVELI</t>
  </si>
  <si>
    <t xml:space="preserve">THIRUVALLUR </t>
  </si>
  <si>
    <t>THIRUVANNAMALAI</t>
  </si>
  <si>
    <t xml:space="preserve">THIRUVARUR </t>
  </si>
  <si>
    <t>THOOTHUKUDI</t>
  </si>
  <si>
    <t xml:space="preserve">VELLORE </t>
  </si>
  <si>
    <t>VILUPPURAM</t>
  </si>
  <si>
    <t xml:space="preserve">VIRUDHUNAGAR </t>
  </si>
  <si>
    <t>TAMILNADU</t>
  </si>
  <si>
    <t>Unit Cost</t>
  </si>
  <si>
    <t>Grand Total (CAL+RAA)</t>
  </si>
  <si>
    <t>Total (RAA)</t>
  </si>
  <si>
    <t>CAL &amp; RAA</t>
  </si>
  <si>
    <t>RAA</t>
  </si>
  <si>
    <t>CAL</t>
  </si>
  <si>
    <t>District Name</t>
  </si>
  <si>
    <t>S.NO</t>
  </si>
  <si>
    <t>No. of centres</t>
  </si>
  <si>
    <t>No. of schools (A)</t>
  </si>
  <si>
    <t xml:space="preserve"> PBL</t>
  </si>
  <si>
    <t>PBL Amount</t>
  </si>
  <si>
    <t xml:space="preserve">No.of. Blocks </t>
  </si>
  <si>
    <t>CAL &amp; RAA -PROPOSAL FOR 2017-18</t>
  </si>
  <si>
    <t>Unit cost per school        ( B )</t>
  </si>
  <si>
    <t>No. of computers @ 3 computers per school (C )</t>
  </si>
  <si>
    <t xml:space="preserve"> Procurement of Hw/Sw         D =(AXB) </t>
  </si>
  <si>
    <t>Science Exhibition</t>
  </si>
  <si>
    <t>CAL Total          F =(D+E)</t>
  </si>
  <si>
    <t>Target  teachers</t>
  </si>
  <si>
    <t>Learning materials / software ( E )</t>
  </si>
  <si>
    <t>Techno Club - Competition for students (No. of blocksX0.12)+0.16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</si>
</sst>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mbria"/>
      <family val="1"/>
      <scheme val="major"/>
    </font>
    <font>
      <sz val="9"/>
      <name val="Cambria"/>
      <family val="1"/>
      <scheme val="major"/>
    </font>
    <font>
      <b/>
      <sz val="8"/>
      <name val="Cambria"/>
      <family val="1"/>
      <scheme val="maj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44">
    <xf numFmtId="0" fontId="0" fillId="0" borderId="0" xfId="0"/>
    <xf numFmtId="0" fontId="0" fillId="2" borderId="0" xfId="0" applyFill="1"/>
    <xf numFmtId="164" fontId="2" fillId="2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5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1" fontId="3" fillId="2" borderId="1" xfId="0" applyNumberFormat="1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2" fontId="0" fillId="2" borderId="0" xfId="0" applyNumberFormat="1" applyFill="1"/>
    <xf numFmtId="0" fontId="0" fillId="2" borderId="0" xfId="0" applyFont="1" applyFill="1"/>
    <xf numFmtId="0" fontId="0" fillId="2" borderId="0" xfId="0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64" fontId="0" fillId="2" borderId="0" xfId="0" applyNumberFormat="1" applyFill="1"/>
    <xf numFmtId="0" fontId="8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4" fillId="2" borderId="4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3 2" xfId="1"/>
  </cellStyles>
  <dxfs count="0"/>
  <tableStyles count="0" defaultTableStyle="TableStyleMedium9" defaultPivotStyle="PivotStyleLight16"/>
  <colors>
    <mruColors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tabSelected="1" workbookViewId="0">
      <pane ySplit="4" topLeftCell="A23" activePane="bottomLeft" state="frozen"/>
      <selection activeCell="C5" sqref="C5:C34"/>
      <selection pane="bottomLeft" activeCell="N7" sqref="N7"/>
    </sheetView>
  </sheetViews>
  <sheetFormatPr defaultRowHeight="15"/>
  <cols>
    <col min="1" max="1" width="4.140625" style="1" customWidth="1"/>
    <col min="2" max="2" width="16" style="1" customWidth="1"/>
    <col min="3" max="3" width="6.28515625" style="18" customWidth="1"/>
    <col min="4" max="5" width="7.140625" style="18" customWidth="1"/>
    <col min="6" max="6" width="10.85546875" style="18" customWidth="1"/>
    <col min="7" max="9" width="10.42578125" style="18" customWidth="1"/>
    <col min="10" max="10" width="9" style="18" customWidth="1"/>
    <col min="11" max="12" width="6.7109375" style="1" customWidth="1"/>
    <col min="13" max="13" width="10.42578125" style="16" customWidth="1"/>
    <col min="14" max="14" width="6.7109375" style="16" bestFit="1" customWidth="1"/>
    <col min="15" max="15" width="8.140625" style="16" bestFit="1" customWidth="1"/>
    <col min="16" max="16" width="6.42578125" style="16" bestFit="1" customWidth="1"/>
    <col min="17" max="17" width="8" style="16" customWidth="1"/>
    <col min="18" max="18" width="11" style="1" customWidth="1"/>
    <col min="19" max="16384" width="9.140625" style="1"/>
  </cols>
  <sheetData>
    <row r="1" spans="1:19" ht="15" customHeight="1">
      <c r="A1" s="29" t="s">
        <v>45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9" s="17" customFormat="1" ht="18" customHeight="1">
      <c r="A2" s="30" t="s">
        <v>39</v>
      </c>
      <c r="B2" s="30" t="s">
        <v>38</v>
      </c>
      <c r="C2" s="33" t="s">
        <v>44</v>
      </c>
      <c r="D2" s="38" t="s">
        <v>37</v>
      </c>
      <c r="E2" s="39"/>
      <c r="F2" s="39"/>
      <c r="G2" s="39"/>
      <c r="H2" s="39"/>
      <c r="I2" s="40"/>
      <c r="J2" s="36" t="s">
        <v>36</v>
      </c>
      <c r="K2" s="36"/>
      <c r="L2" s="36"/>
      <c r="M2" s="36"/>
      <c r="N2" s="36"/>
      <c r="O2" s="36"/>
      <c r="P2" s="36"/>
      <c r="Q2" s="36"/>
      <c r="R2" s="4" t="s">
        <v>35</v>
      </c>
    </row>
    <row r="3" spans="1:19" s="5" customFormat="1" ht="21.75" customHeight="1">
      <c r="A3" s="31"/>
      <c r="B3" s="31"/>
      <c r="C3" s="34"/>
      <c r="D3" s="27" t="s">
        <v>41</v>
      </c>
      <c r="E3" s="27" t="s">
        <v>46</v>
      </c>
      <c r="F3" s="33" t="s">
        <v>47</v>
      </c>
      <c r="G3" s="27" t="s">
        <v>48</v>
      </c>
      <c r="H3" s="33" t="s">
        <v>52</v>
      </c>
      <c r="I3" s="41" t="s">
        <v>50</v>
      </c>
      <c r="J3" s="27" t="s">
        <v>42</v>
      </c>
      <c r="K3" s="27"/>
      <c r="L3" s="27"/>
      <c r="M3" s="43" t="s">
        <v>53</v>
      </c>
      <c r="N3" s="27" t="s">
        <v>49</v>
      </c>
      <c r="O3" s="27"/>
      <c r="P3" s="27"/>
      <c r="Q3" s="43" t="s">
        <v>34</v>
      </c>
      <c r="R3" s="27" t="s">
        <v>33</v>
      </c>
    </row>
    <row r="4" spans="1:19" s="5" customFormat="1" ht="49.5" customHeight="1">
      <c r="A4" s="32"/>
      <c r="B4" s="32"/>
      <c r="C4" s="35"/>
      <c r="D4" s="27"/>
      <c r="E4" s="27"/>
      <c r="F4" s="35"/>
      <c r="G4" s="27"/>
      <c r="H4" s="35"/>
      <c r="I4" s="42"/>
      <c r="J4" s="19" t="s">
        <v>51</v>
      </c>
      <c r="K4" s="19" t="s">
        <v>32</v>
      </c>
      <c r="L4" s="19" t="s">
        <v>43</v>
      </c>
      <c r="M4" s="43"/>
      <c r="N4" s="19" t="s">
        <v>40</v>
      </c>
      <c r="O4" s="19" t="s">
        <v>32</v>
      </c>
      <c r="P4" s="19" t="s">
        <v>0</v>
      </c>
      <c r="Q4" s="43"/>
      <c r="R4" s="27"/>
    </row>
    <row r="5" spans="1:19" ht="13.5" customHeight="1">
      <c r="A5" s="6">
        <v>1</v>
      </c>
      <c r="B5" s="7" t="s">
        <v>1</v>
      </c>
      <c r="C5" s="6">
        <v>10</v>
      </c>
      <c r="D5" s="23">
        <v>18</v>
      </c>
      <c r="E5" s="23">
        <v>1.38</v>
      </c>
      <c r="F5" s="23">
        <f>D5*3</f>
        <v>54</v>
      </c>
      <c r="G5" s="8">
        <f t="shared" ref="G5:G34" si="0">D5*E5</f>
        <v>24.839999999999996</v>
      </c>
      <c r="H5" s="8">
        <f>25-G5</f>
        <v>0.16000000000000369</v>
      </c>
      <c r="I5" s="8">
        <f>G5+H5</f>
        <v>25</v>
      </c>
      <c r="J5" s="6">
        <v>62</v>
      </c>
      <c r="K5" s="9">
        <v>0.02</v>
      </c>
      <c r="L5" s="9">
        <f t="shared" ref="L5:L34" si="1">J5*K5</f>
        <v>1.24</v>
      </c>
      <c r="M5" s="3">
        <f>(C5*0.12)+0.16</f>
        <v>1.3599999999999999</v>
      </c>
      <c r="N5" s="10">
        <v>140</v>
      </c>
      <c r="O5" s="11">
        <v>0.16</v>
      </c>
      <c r="P5" s="11">
        <f>N5*O5</f>
        <v>22.400000000000002</v>
      </c>
      <c r="Q5" s="11">
        <f t="shared" ref="Q5:Q34" si="2">L5+M5+P5</f>
        <v>25</v>
      </c>
      <c r="R5" s="3">
        <f>I5+Q5</f>
        <v>50</v>
      </c>
      <c r="S5" s="22"/>
    </row>
    <row r="6" spans="1:19" ht="13.5" customHeight="1">
      <c r="A6" s="6">
        <v>2</v>
      </c>
      <c r="B6" s="7" t="s">
        <v>2</v>
      </c>
      <c r="C6" s="6">
        <v>22</v>
      </c>
      <c r="D6" s="23">
        <v>18</v>
      </c>
      <c r="E6" s="23">
        <v>1.38</v>
      </c>
      <c r="F6" s="23">
        <f t="shared" ref="F6:F34" si="3">D6*3</f>
        <v>54</v>
      </c>
      <c r="G6" s="8">
        <f t="shared" si="0"/>
        <v>24.839999999999996</v>
      </c>
      <c r="H6" s="8">
        <f t="shared" ref="H6:H34" si="4">25-G6</f>
        <v>0.16000000000000369</v>
      </c>
      <c r="I6" s="8">
        <f t="shared" ref="I6:I34" si="5">G6+H6</f>
        <v>25</v>
      </c>
      <c r="J6" s="6">
        <v>134</v>
      </c>
      <c r="K6" s="9">
        <v>0.02</v>
      </c>
      <c r="L6" s="9">
        <f t="shared" si="1"/>
        <v>2.68</v>
      </c>
      <c r="M6" s="3">
        <f t="shared" ref="M6:M34" si="6">(C6*0.12)+0.16</f>
        <v>2.8</v>
      </c>
      <c r="N6" s="10">
        <v>122</v>
      </c>
      <c r="O6" s="11">
        <v>0.16</v>
      </c>
      <c r="P6" s="11">
        <f t="shared" ref="P6:P34" si="7">N6*O6</f>
        <v>19.52</v>
      </c>
      <c r="Q6" s="11">
        <f t="shared" si="2"/>
        <v>25</v>
      </c>
      <c r="R6" s="3">
        <f t="shared" ref="R6:R34" si="8">I6+Q6</f>
        <v>50</v>
      </c>
    </row>
    <row r="7" spans="1:19" ht="13.5" customHeight="1">
      <c r="A7" s="6">
        <v>3</v>
      </c>
      <c r="B7" s="7" t="s">
        <v>3</v>
      </c>
      <c r="C7" s="6">
        <v>14</v>
      </c>
      <c r="D7" s="23">
        <v>14</v>
      </c>
      <c r="E7" s="23">
        <v>1.38</v>
      </c>
      <c r="F7" s="23">
        <f t="shared" si="3"/>
        <v>42</v>
      </c>
      <c r="G7" s="8">
        <f t="shared" si="0"/>
        <v>19.32</v>
      </c>
      <c r="H7" s="8">
        <f t="shared" si="4"/>
        <v>5.68</v>
      </c>
      <c r="I7" s="8">
        <f t="shared" si="5"/>
        <v>25</v>
      </c>
      <c r="J7" s="6">
        <v>86</v>
      </c>
      <c r="K7" s="9">
        <v>0.02</v>
      </c>
      <c r="L7" s="9">
        <f t="shared" si="1"/>
        <v>1.72</v>
      </c>
      <c r="M7" s="3">
        <f t="shared" si="6"/>
        <v>1.8399999999999999</v>
      </c>
      <c r="N7" s="10">
        <v>134</v>
      </c>
      <c r="O7" s="11">
        <v>0.16</v>
      </c>
      <c r="P7" s="11">
        <f t="shared" si="7"/>
        <v>21.44</v>
      </c>
      <c r="Q7" s="11">
        <f t="shared" si="2"/>
        <v>25</v>
      </c>
      <c r="R7" s="3">
        <f t="shared" si="8"/>
        <v>50</v>
      </c>
    </row>
    <row r="8" spans="1:19" ht="13.5" customHeight="1">
      <c r="A8" s="6">
        <v>4</v>
      </c>
      <c r="B8" s="7" t="s">
        <v>4</v>
      </c>
      <c r="C8" s="6">
        <v>8</v>
      </c>
      <c r="D8" s="23">
        <v>18</v>
      </c>
      <c r="E8" s="23">
        <v>1.38</v>
      </c>
      <c r="F8" s="23">
        <f t="shared" si="3"/>
        <v>54</v>
      </c>
      <c r="G8" s="8">
        <f t="shared" si="0"/>
        <v>24.839999999999996</v>
      </c>
      <c r="H8" s="8">
        <f t="shared" si="4"/>
        <v>0.16000000000000369</v>
      </c>
      <c r="I8" s="8">
        <f t="shared" si="5"/>
        <v>25</v>
      </c>
      <c r="J8" s="6">
        <v>50</v>
      </c>
      <c r="K8" s="9">
        <v>0.02</v>
      </c>
      <c r="L8" s="11">
        <f t="shared" si="1"/>
        <v>1</v>
      </c>
      <c r="M8" s="3">
        <f t="shared" si="6"/>
        <v>1.1199999999999999</v>
      </c>
      <c r="N8" s="10">
        <v>143</v>
      </c>
      <c r="O8" s="11">
        <v>0.16</v>
      </c>
      <c r="P8" s="11">
        <f t="shared" si="7"/>
        <v>22.88</v>
      </c>
      <c r="Q8" s="11">
        <f t="shared" si="2"/>
        <v>25</v>
      </c>
      <c r="R8" s="3">
        <f t="shared" si="8"/>
        <v>50</v>
      </c>
    </row>
    <row r="9" spans="1:19" ht="13.5" customHeight="1">
      <c r="A9" s="6">
        <v>5</v>
      </c>
      <c r="B9" s="7" t="s">
        <v>5</v>
      </c>
      <c r="C9" s="6">
        <v>16</v>
      </c>
      <c r="D9" s="23">
        <v>14</v>
      </c>
      <c r="E9" s="23">
        <v>1.38</v>
      </c>
      <c r="F9" s="23">
        <f t="shared" si="3"/>
        <v>42</v>
      </c>
      <c r="G9" s="8">
        <f t="shared" si="0"/>
        <v>19.32</v>
      </c>
      <c r="H9" s="8">
        <f t="shared" si="4"/>
        <v>5.68</v>
      </c>
      <c r="I9" s="8">
        <f t="shared" si="5"/>
        <v>25</v>
      </c>
      <c r="J9" s="6">
        <v>98</v>
      </c>
      <c r="K9" s="9">
        <v>0.02</v>
      </c>
      <c r="L9" s="9">
        <f t="shared" si="1"/>
        <v>1.96</v>
      </c>
      <c r="M9" s="3">
        <f t="shared" si="6"/>
        <v>2.08</v>
      </c>
      <c r="N9" s="10">
        <v>131</v>
      </c>
      <c r="O9" s="11">
        <v>0.16</v>
      </c>
      <c r="P9" s="11">
        <f t="shared" si="7"/>
        <v>20.96</v>
      </c>
      <c r="Q9" s="11">
        <f t="shared" si="2"/>
        <v>25</v>
      </c>
      <c r="R9" s="3">
        <f t="shared" si="8"/>
        <v>50</v>
      </c>
    </row>
    <row r="10" spans="1:19" ht="13.5" customHeight="1">
      <c r="A10" s="6">
        <v>6</v>
      </c>
      <c r="B10" s="7" t="s">
        <v>6</v>
      </c>
      <c r="C10" s="6">
        <v>20</v>
      </c>
      <c r="D10" s="23">
        <v>18</v>
      </c>
      <c r="E10" s="23">
        <v>1.38</v>
      </c>
      <c r="F10" s="23">
        <f t="shared" si="3"/>
        <v>54</v>
      </c>
      <c r="G10" s="8">
        <f t="shared" si="0"/>
        <v>24.839999999999996</v>
      </c>
      <c r="H10" s="8">
        <f t="shared" si="4"/>
        <v>0.16000000000000369</v>
      </c>
      <c r="I10" s="8">
        <f t="shared" si="5"/>
        <v>25</v>
      </c>
      <c r="J10" s="6">
        <v>122</v>
      </c>
      <c r="K10" s="9">
        <v>0.02</v>
      </c>
      <c r="L10" s="9">
        <f t="shared" si="1"/>
        <v>2.44</v>
      </c>
      <c r="M10" s="3">
        <f t="shared" si="6"/>
        <v>2.56</v>
      </c>
      <c r="N10" s="10">
        <v>125</v>
      </c>
      <c r="O10" s="11">
        <v>0.16</v>
      </c>
      <c r="P10" s="11">
        <f t="shared" si="7"/>
        <v>20</v>
      </c>
      <c r="Q10" s="11">
        <f t="shared" si="2"/>
        <v>25</v>
      </c>
      <c r="R10" s="3">
        <f t="shared" si="8"/>
        <v>50</v>
      </c>
    </row>
    <row r="11" spans="1:19" ht="13.5" customHeight="1">
      <c r="A11" s="6">
        <v>7</v>
      </c>
      <c r="B11" s="7" t="s">
        <v>7</v>
      </c>
      <c r="C11" s="6">
        <v>14</v>
      </c>
      <c r="D11" s="23">
        <v>14</v>
      </c>
      <c r="E11" s="23">
        <v>1.38</v>
      </c>
      <c r="F11" s="23">
        <f t="shared" si="3"/>
        <v>42</v>
      </c>
      <c r="G11" s="8">
        <f t="shared" si="0"/>
        <v>19.32</v>
      </c>
      <c r="H11" s="8">
        <f t="shared" si="4"/>
        <v>5.68</v>
      </c>
      <c r="I11" s="8">
        <f t="shared" si="5"/>
        <v>25</v>
      </c>
      <c r="J11" s="6">
        <v>86</v>
      </c>
      <c r="K11" s="9">
        <v>0.02</v>
      </c>
      <c r="L11" s="9">
        <f t="shared" si="1"/>
        <v>1.72</v>
      </c>
      <c r="M11" s="3">
        <f t="shared" si="6"/>
        <v>1.8399999999999999</v>
      </c>
      <c r="N11" s="10">
        <v>134</v>
      </c>
      <c r="O11" s="11">
        <v>0.16</v>
      </c>
      <c r="P11" s="11">
        <f t="shared" si="7"/>
        <v>21.44</v>
      </c>
      <c r="Q11" s="11">
        <f t="shared" si="2"/>
        <v>25</v>
      </c>
      <c r="R11" s="3">
        <f t="shared" si="8"/>
        <v>50</v>
      </c>
    </row>
    <row r="12" spans="1:19" ht="13.5" customHeight="1">
      <c r="A12" s="6">
        <v>8</v>
      </c>
      <c r="B12" s="7" t="s">
        <v>8</v>
      </c>
      <c r="C12" s="6">
        <v>9</v>
      </c>
      <c r="D12" s="23">
        <v>18</v>
      </c>
      <c r="E12" s="23">
        <v>1.38</v>
      </c>
      <c r="F12" s="23">
        <f t="shared" si="3"/>
        <v>54</v>
      </c>
      <c r="G12" s="8">
        <f t="shared" si="0"/>
        <v>24.839999999999996</v>
      </c>
      <c r="H12" s="8">
        <f t="shared" si="4"/>
        <v>0.16000000000000369</v>
      </c>
      <c r="I12" s="8">
        <f t="shared" si="5"/>
        <v>25</v>
      </c>
      <c r="J12" s="6">
        <v>60</v>
      </c>
      <c r="K12" s="9">
        <v>0.02</v>
      </c>
      <c r="L12" s="11">
        <f t="shared" si="1"/>
        <v>1.2</v>
      </c>
      <c r="M12" s="3">
        <f t="shared" si="6"/>
        <v>1.24</v>
      </c>
      <c r="N12" s="10">
        <v>141</v>
      </c>
      <c r="O12" s="11">
        <v>0.16</v>
      </c>
      <c r="P12" s="11">
        <f t="shared" si="7"/>
        <v>22.56</v>
      </c>
      <c r="Q12" s="11">
        <f t="shared" si="2"/>
        <v>25</v>
      </c>
      <c r="R12" s="3">
        <f t="shared" si="8"/>
        <v>50</v>
      </c>
    </row>
    <row r="13" spans="1:19" ht="13.5" customHeight="1">
      <c r="A13" s="6">
        <v>9</v>
      </c>
      <c r="B13" s="7" t="s">
        <v>9</v>
      </c>
      <c r="C13" s="6">
        <v>8</v>
      </c>
      <c r="D13" s="23">
        <v>18</v>
      </c>
      <c r="E13" s="23">
        <v>1.38</v>
      </c>
      <c r="F13" s="23">
        <f t="shared" si="3"/>
        <v>54</v>
      </c>
      <c r="G13" s="8">
        <f t="shared" si="0"/>
        <v>24.839999999999996</v>
      </c>
      <c r="H13" s="8">
        <f t="shared" si="4"/>
        <v>0.16000000000000369</v>
      </c>
      <c r="I13" s="8">
        <f t="shared" si="5"/>
        <v>25</v>
      </c>
      <c r="J13" s="6">
        <v>50</v>
      </c>
      <c r="K13" s="9">
        <v>0.02</v>
      </c>
      <c r="L13" s="11">
        <f t="shared" si="1"/>
        <v>1</v>
      </c>
      <c r="M13" s="3">
        <f t="shared" si="6"/>
        <v>1.1199999999999999</v>
      </c>
      <c r="N13" s="10">
        <v>143</v>
      </c>
      <c r="O13" s="11">
        <v>0.16</v>
      </c>
      <c r="P13" s="11">
        <f t="shared" si="7"/>
        <v>22.88</v>
      </c>
      <c r="Q13" s="11">
        <f t="shared" si="2"/>
        <v>25</v>
      </c>
      <c r="R13" s="3">
        <f t="shared" si="8"/>
        <v>50</v>
      </c>
    </row>
    <row r="14" spans="1:19" ht="13.5" customHeight="1">
      <c r="A14" s="6">
        <v>10</v>
      </c>
      <c r="B14" s="7" t="s">
        <v>10</v>
      </c>
      <c r="C14" s="6">
        <v>10</v>
      </c>
      <c r="D14" s="23">
        <v>18</v>
      </c>
      <c r="E14" s="23">
        <v>1.38</v>
      </c>
      <c r="F14" s="23">
        <f t="shared" si="3"/>
        <v>54</v>
      </c>
      <c r="G14" s="8">
        <f t="shared" si="0"/>
        <v>24.839999999999996</v>
      </c>
      <c r="H14" s="8">
        <f t="shared" si="4"/>
        <v>0.16000000000000369</v>
      </c>
      <c r="I14" s="8">
        <f t="shared" si="5"/>
        <v>25</v>
      </c>
      <c r="J14" s="6">
        <v>62</v>
      </c>
      <c r="K14" s="9">
        <v>0.02</v>
      </c>
      <c r="L14" s="9">
        <f t="shared" si="1"/>
        <v>1.24</v>
      </c>
      <c r="M14" s="3">
        <f t="shared" si="6"/>
        <v>1.3599999999999999</v>
      </c>
      <c r="N14" s="10">
        <v>140</v>
      </c>
      <c r="O14" s="11">
        <v>0.16</v>
      </c>
      <c r="P14" s="11">
        <f t="shared" si="7"/>
        <v>22.400000000000002</v>
      </c>
      <c r="Q14" s="11">
        <f t="shared" si="2"/>
        <v>25</v>
      </c>
      <c r="R14" s="3">
        <f t="shared" si="8"/>
        <v>50</v>
      </c>
    </row>
    <row r="15" spans="1:19" ht="13.5" customHeight="1">
      <c r="A15" s="6">
        <v>11</v>
      </c>
      <c r="B15" s="7" t="s">
        <v>11</v>
      </c>
      <c r="C15" s="6">
        <v>15</v>
      </c>
      <c r="D15" s="23">
        <v>14</v>
      </c>
      <c r="E15" s="23">
        <v>1.38</v>
      </c>
      <c r="F15" s="23">
        <f t="shared" si="3"/>
        <v>42</v>
      </c>
      <c r="G15" s="8">
        <f t="shared" si="0"/>
        <v>19.32</v>
      </c>
      <c r="H15" s="8">
        <f t="shared" si="4"/>
        <v>5.68</v>
      </c>
      <c r="I15" s="8">
        <f t="shared" si="5"/>
        <v>25</v>
      </c>
      <c r="J15" s="6">
        <v>96</v>
      </c>
      <c r="K15" s="9">
        <v>0.02</v>
      </c>
      <c r="L15" s="9">
        <f t="shared" si="1"/>
        <v>1.92</v>
      </c>
      <c r="M15" s="3">
        <f t="shared" si="6"/>
        <v>1.9599999999999997</v>
      </c>
      <c r="N15" s="10">
        <v>132</v>
      </c>
      <c r="O15" s="11">
        <v>0.16</v>
      </c>
      <c r="P15" s="11">
        <f t="shared" si="7"/>
        <v>21.12</v>
      </c>
      <c r="Q15" s="11">
        <f t="shared" si="2"/>
        <v>25</v>
      </c>
      <c r="R15" s="3">
        <f t="shared" si="8"/>
        <v>50</v>
      </c>
    </row>
    <row r="16" spans="1:19" ht="13.5" customHeight="1">
      <c r="A16" s="6">
        <v>12</v>
      </c>
      <c r="B16" s="7" t="s">
        <v>12</v>
      </c>
      <c r="C16" s="6">
        <v>11</v>
      </c>
      <c r="D16" s="23">
        <v>18</v>
      </c>
      <c r="E16" s="23">
        <v>1.38</v>
      </c>
      <c r="F16" s="23">
        <f t="shared" si="3"/>
        <v>54</v>
      </c>
      <c r="G16" s="8">
        <f t="shared" si="0"/>
        <v>24.839999999999996</v>
      </c>
      <c r="H16" s="8">
        <f t="shared" si="4"/>
        <v>0.16000000000000369</v>
      </c>
      <c r="I16" s="8">
        <f t="shared" si="5"/>
        <v>25</v>
      </c>
      <c r="J16" s="6">
        <v>72</v>
      </c>
      <c r="K16" s="9">
        <v>0.02</v>
      </c>
      <c r="L16" s="9">
        <f t="shared" si="1"/>
        <v>1.44</v>
      </c>
      <c r="M16" s="3">
        <f t="shared" si="6"/>
        <v>1.4799999999999998</v>
      </c>
      <c r="N16" s="10">
        <v>138</v>
      </c>
      <c r="O16" s="11">
        <v>0.16</v>
      </c>
      <c r="P16" s="11">
        <f t="shared" si="7"/>
        <v>22.080000000000002</v>
      </c>
      <c r="Q16" s="11">
        <f t="shared" si="2"/>
        <v>25</v>
      </c>
      <c r="R16" s="3">
        <f t="shared" si="8"/>
        <v>50</v>
      </c>
    </row>
    <row r="17" spans="1:18" ht="13.5" customHeight="1">
      <c r="A17" s="6">
        <v>13</v>
      </c>
      <c r="B17" s="7" t="s">
        <v>13</v>
      </c>
      <c r="C17" s="6">
        <v>15</v>
      </c>
      <c r="D17" s="23">
        <v>18</v>
      </c>
      <c r="E17" s="23">
        <v>1.38</v>
      </c>
      <c r="F17" s="23">
        <f t="shared" si="3"/>
        <v>54</v>
      </c>
      <c r="G17" s="8">
        <f t="shared" si="0"/>
        <v>24.839999999999996</v>
      </c>
      <c r="H17" s="8">
        <f t="shared" si="4"/>
        <v>0.16000000000000369</v>
      </c>
      <c r="I17" s="8">
        <f t="shared" si="5"/>
        <v>25</v>
      </c>
      <c r="J17" s="6">
        <v>96</v>
      </c>
      <c r="K17" s="9">
        <v>0.02</v>
      </c>
      <c r="L17" s="9">
        <f t="shared" si="1"/>
        <v>1.92</v>
      </c>
      <c r="M17" s="3">
        <f t="shared" si="6"/>
        <v>1.9599999999999997</v>
      </c>
      <c r="N17" s="10">
        <v>132</v>
      </c>
      <c r="O17" s="11">
        <v>0.16</v>
      </c>
      <c r="P17" s="11">
        <f t="shared" si="7"/>
        <v>21.12</v>
      </c>
      <c r="Q17" s="11">
        <f t="shared" si="2"/>
        <v>25</v>
      </c>
      <c r="R17" s="3">
        <f t="shared" si="8"/>
        <v>50</v>
      </c>
    </row>
    <row r="18" spans="1:18" ht="13.5" customHeight="1">
      <c r="A18" s="6">
        <v>14</v>
      </c>
      <c r="B18" s="7" t="s">
        <v>14</v>
      </c>
      <c r="C18" s="6">
        <v>10</v>
      </c>
      <c r="D18" s="23">
        <v>18</v>
      </c>
      <c r="E18" s="23">
        <v>1.38</v>
      </c>
      <c r="F18" s="23">
        <f t="shared" si="3"/>
        <v>54</v>
      </c>
      <c r="G18" s="8">
        <f t="shared" si="0"/>
        <v>24.839999999999996</v>
      </c>
      <c r="H18" s="8">
        <f t="shared" si="4"/>
        <v>0.16000000000000369</v>
      </c>
      <c r="I18" s="8">
        <f t="shared" si="5"/>
        <v>25</v>
      </c>
      <c r="J18" s="6">
        <v>62</v>
      </c>
      <c r="K18" s="9">
        <v>0.02</v>
      </c>
      <c r="L18" s="9">
        <f t="shared" si="1"/>
        <v>1.24</v>
      </c>
      <c r="M18" s="3">
        <f t="shared" si="6"/>
        <v>1.3599999999999999</v>
      </c>
      <c r="N18" s="10">
        <v>140</v>
      </c>
      <c r="O18" s="11">
        <v>0.16</v>
      </c>
      <c r="P18" s="11">
        <f t="shared" si="7"/>
        <v>22.400000000000002</v>
      </c>
      <c r="Q18" s="11">
        <f t="shared" si="2"/>
        <v>25</v>
      </c>
      <c r="R18" s="3">
        <f t="shared" si="8"/>
        <v>50</v>
      </c>
    </row>
    <row r="19" spans="1:18" ht="13.5" customHeight="1">
      <c r="A19" s="6">
        <v>15</v>
      </c>
      <c r="B19" s="7" t="s">
        <v>15</v>
      </c>
      <c r="C19" s="6">
        <v>13</v>
      </c>
      <c r="D19" s="23">
        <v>18</v>
      </c>
      <c r="E19" s="23">
        <v>1.38</v>
      </c>
      <c r="F19" s="23">
        <f t="shared" si="3"/>
        <v>54</v>
      </c>
      <c r="G19" s="8">
        <f t="shared" si="0"/>
        <v>24.839999999999996</v>
      </c>
      <c r="H19" s="8">
        <f t="shared" si="4"/>
        <v>0.16000000000000369</v>
      </c>
      <c r="I19" s="8">
        <f t="shared" si="5"/>
        <v>25</v>
      </c>
      <c r="J19" s="6">
        <v>84</v>
      </c>
      <c r="K19" s="9">
        <v>0.02</v>
      </c>
      <c r="L19" s="9">
        <f t="shared" si="1"/>
        <v>1.68</v>
      </c>
      <c r="M19" s="3">
        <f t="shared" si="6"/>
        <v>1.72</v>
      </c>
      <c r="N19" s="10">
        <v>135</v>
      </c>
      <c r="O19" s="11">
        <v>0.16</v>
      </c>
      <c r="P19" s="11">
        <f t="shared" si="7"/>
        <v>21.6</v>
      </c>
      <c r="Q19" s="11">
        <f t="shared" si="2"/>
        <v>25</v>
      </c>
      <c r="R19" s="3">
        <f t="shared" si="8"/>
        <v>50</v>
      </c>
    </row>
    <row r="20" spans="1:18" ht="13.5" customHeight="1">
      <c r="A20" s="6">
        <v>16</v>
      </c>
      <c r="B20" s="7" t="s">
        <v>16</v>
      </c>
      <c r="C20" s="6">
        <v>11</v>
      </c>
      <c r="D20" s="23">
        <v>18</v>
      </c>
      <c r="E20" s="23">
        <v>1.38</v>
      </c>
      <c r="F20" s="23">
        <f t="shared" si="3"/>
        <v>54</v>
      </c>
      <c r="G20" s="8">
        <f t="shared" si="0"/>
        <v>24.839999999999996</v>
      </c>
      <c r="H20" s="8">
        <f t="shared" si="4"/>
        <v>0.16000000000000369</v>
      </c>
      <c r="I20" s="8">
        <f t="shared" si="5"/>
        <v>25</v>
      </c>
      <c r="J20" s="6">
        <v>72</v>
      </c>
      <c r="K20" s="9">
        <v>0.02</v>
      </c>
      <c r="L20" s="9">
        <f t="shared" si="1"/>
        <v>1.44</v>
      </c>
      <c r="M20" s="3">
        <f t="shared" si="6"/>
        <v>1.4799999999999998</v>
      </c>
      <c r="N20" s="10">
        <v>138</v>
      </c>
      <c r="O20" s="11">
        <v>0.16</v>
      </c>
      <c r="P20" s="11">
        <f t="shared" si="7"/>
        <v>22.080000000000002</v>
      </c>
      <c r="Q20" s="11">
        <f t="shared" si="2"/>
        <v>25</v>
      </c>
      <c r="R20" s="3">
        <f t="shared" si="8"/>
        <v>50</v>
      </c>
    </row>
    <row r="21" spans="1:18" ht="13.5" customHeight="1">
      <c r="A21" s="6">
        <v>17</v>
      </c>
      <c r="B21" s="7" t="s">
        <v>17</v>
      </c>
      <c r="C21" s="6">
        <v>21</v>
      </c>
      <c r="D21" s="23">
        <v>18</v>
      </c>
      <c r="E21" s="23">
        <v>1.38</v>
      </c>
      <c r="F21" s="23">
        <f t="shared" si="3"/>
        <v>54</v>
      </c>
      <c r="G21" s="8">
        <f t="shared" si="0"/>
        <v>24.839999999999996</v>
      </c>
      <c r="H21" s="8">
        <f t="shared" si="4"/>
        <v>0.16000000000000369</v>
      </c>
      <c r="I21" s="8">
        <f t="shared" si="5"/>
        <v>25</v>
      </c>
      <c r="J21" s="6">
        <v>132</v>
      </c>
      <c r="K21" s="9">
        <v>0.02</v>
      </c>
      <c r="L21" s="9">
        <f t="shared" si="1"/>
        <v>2.64</v>
      </c>
      <c r="M21" s="3">
        <f t="shared" si="6"/>
        <v>2.68</v>
      </c>
      <c r="N21" s="10">
        <v>123</v>
      </c>
      <c r="O21" s="11">
        <v>0.16</v>
      </c>
      <c r="P21" s="11">
        <f t="shared" si="7"/>
        <v>19.68</v>
      </c>
      <c r="Q21" s="11">
        <f t="shared" si="2"/>
        <v>25</v>
      </c>
      <c r="R21" s="3">
        <f t="shared" si="8"/>
        <v>50</v>
      </c>
    </row>
    <row r="22" spans="1:18" ht="13.5" customHeight="1">
      <c r="A22" s="6">
        <v>18</v>
      </c>
      <c r="B22" s="7" t="s">
        <v>18</v>
      </c>
      <c r="C22" s="6">
        <v>12</v>
      </c>
      <c r="D22" s="24">
        <v>16</v>
      </c>
      <c r="E22" s="23">
        <v>1.38</v>
      </c>
      <c r="F22" s="23">
        <f t="shared" si="3"/>
        <v>48</v>
      </c>
      <c r="G22" s="8">
        <f t="shared" si="0"/>
        <v>22.08</v>
      </c>
      <c r="H22" s="8">
        <f t="shared" si="4"/>
        <v>2.9200000000000017</v>
      </c>
      <c r="I22" s="8">
        <f t="shared" si="5"/>
        <v>25</v>
      </c>
      <c r="J22" s="6">
        <v>74</v>
      </c>
      <c r="K22" s="9">
        <v>0.02</v>
      </c>
      <c r="L22" s="9">
        <f t="shared" si="1"/>
        <v>1.48</v>
      </c>
      <c r="M22" s="3">
        <f t="shared" si="6"/>
        <v>1.5999999999999999</v>
      </c>
      <c r="N22" s="10">
        <v>137</v>
      </c>
      <c r="O22" s="11">
        <v>0.16</v>
      </c>
      <c r="P22" s="11">
        <f t="shared" si="7"/>
        <v>21.92</v>
      </c>
      <c r="Q22" s="11">
        <f t="shared" si="2"/>
        <v>25</v>
      </c>
      <c r="R22" s="3">
        <f t="shared" si="8"/>
        <v>50</v>
      </c>
    </row>
    <row r="23" spans="1:18" ht="13.5" customHeight="1">
      <c r="A23" s="6">
        <v>19</v>
      </c>
      <c r="B23" s="7" t="s">
        <v>19</v>
      </c>
      <c r="C23" s="6">
        <v>15</v>
      </c>
      <c r="D23" s="23">
        <v>14</v>
      </c>
      <c r="E23" s="23">
        <v>1.38</v>
      </c>
      <c r="F23" s="23">
        <f t="shared" si="3"/>
        <v>42</v>
      </c>
      <c r="G23" s="8">
        <f t="shared" si="0"/>
        <v>19.32</v>
      </c>
      <c r="H23" s="8">
        <f t="shared" si="4"/>
        <v>5.68</v>
      </c>
      <c r="I23" s="8">
        <f t="shared" si="5"/>
        <v>25</v>
      </c>
      <c r="J23" s="6">
        <v>96</v>
      </c>
      <c r="K23" s="9">
        <v>0.02</v>
      </c>
      <c r="L23" s="9">
        <f t="shared" si="1"/>
        <v>1.92</v>
      </c>
      <c r="M23" s="3">
        <f t="shared" si="6"/>
        <v>1.9599999999999997</v>
      </c>
      <c r="N23" s="10">
        <v>132</v>
      </c>
      <c r="O23" s="11">
        <v>0.16</v>
      </c>
      <c r="P23" s="11">
        <f t="shared" si="7"/>
        <v>21.12</v>
      </c>
      <c r="Q23" s="11">
        <f t="shared" si="2"/>
        <v>25</v>
      </c>
      <c r="R23" s="3">
        <f t="shared" si="8"/>
        <v>50</v>
      </c>
    </row>
    <row r="24" spans="1:18" ht="13.5" customHeight="1">
      <c r="A24" s="6">
        <v>20</v>
      </c>
      <c r="B24" s="7" t="s">
        <v>20</v>
      </c>
      <c r="C24" s="6">
        <v>8</v>
      </c>
      <c r="D24" s="23">
        <v>15</v>
      </c>
      <c r="E24" s="23">
        <v>1.38</v>
      </c>
      <c r="F24" s="23">
        <f t="shared" si="3"/>
        <v>45</v>
      </c>
      <c r="G24" s="8">
        <f t="shared" si="0"/>
        <v>20.7</v>
      </c>
      <c r="H24" s="8">
        <f t="shared" si="4"/>
        <v>4.3000000000000007</v>
      </c>
      <c r="I24" s="8">
        <f t="shared" si="5"/>
        <v>25</v>
      </c>
      <c r="J24" s="6">
        <v>50</v>
      </c>
      <c r="K24" s="9">
        <v>0.02</v>
      </c>
      <c r="L24" s="11">
        <f t="shared" si="1"/>
        <v>1</v>
      </c>
      <c r="M24" s="3">
        <f t="shared" si="6"/>
        <v>1.1199999999999999</v>
      </c>
      <c r="N24" s="10">
        <v>143</v>
      </c>
      <c r="O24" s="11">
        <v>0.16</v>
      </c>
      <c r="P24" s="11">
        <f t="shared" si="7"/>
        <v>22.88</v>
      </c>
      <c r="Q24" s="11">
        <f t="shared" si="2"/>
        <v>25</v>
      </c>
      <c r="R24" s="3">
        <f t="shared" si="8"/>
        <v>50</v>
      </c>
    </row>
    <row r="25" spans="1:18" ht="13.5" customHeight="1">
      <c r="A25" s="6">
        <v>21</v>
      </c>
      <c r="B25" s="7" t="s">
        <v>21</v>
      </c>
      <c r="C25" s="6">
        <v>4</v>
      </c>
      <c r="D25" s="23">
        <v>11</v>
      </c>
      <c r="E25" s="23">
        <v>1.38</v>
      </c>
      <c r="F25" s="23">
        <f t="shared" si="3"/>
        <v>33</v>
      </c>
      <c r="G25" s="8">
        <f t="shared" si="0"/>
        <v>15.18</v>
      </c>
      <c r="H25" s="8">
        <f t="shared" si="4"/>
        <v>9.82</v>
      </c>
      <c r="I25" s="8">
        <f t="shared" si="5"/>
        <v>25</v>
      </c>
      <c r="J25" s="6">
        <v>26</v>
      </c>
      <c r="K25" s="9">
        <v>0.02</v>
      </c>
      <c r="L25" s="9">
        <f t="shared" si="1"/>
        <v>0.52</v>
      </c>
      <c r="M25" s="3">
        <f t="shared" si="6"/>
        <v>0.64</v>
      </c>
      <c r="N25" s="10">
        <v>149</v>
      </c>
      <c r="O25" s="11">
        <v>0.16</v>
      </c>
      <c r="P25" s="11">
        <f t="shared" si="7"/>
        <v>23.84</v>
      </c>
      <c r="Q25" s="11">
        <f t="shared" si="2"/>
        <v>25</v>
      </c>
      <c r="R25" s="3">
        <f t="shared" si="8"/>
        <v>50</v>
      </c>
    </row>
    <row r="26" spans="1:18" ht="13.5" customHeight="1">
      <c r="A26" s="6">
        <v>22</v>
      </c>
      <c r="B26" s="7" t="s">
        <v>22</v>
      </c>
      <c r="C26" s="6">
        <v>16</v>
      </c>
      <c r="D26" s="23">
        <v>12</v>
      </c>
      <c r="E26" s="23">
        <v>1.38</v>
      </c>
      <c r="F26" s="23">
        <f t="shared" si="3"/>
        <v>36</v>
      </c>
      <c r="G26" s="8">
        <f t="shared" si="0"/>
        <v>16.559999999999999</v>
      </c>
      <c r="H26" s="8">
        <f t="shared" si="4"/>
        <v>8.4400000000000013</v>
      </c>
      <c r="I26" s="8">
        <f t="shared" si="5"/>
        <v>25</v>
      </c>
      <c r="J26" s="6">
        <v>98</v>
      </c>
      <c r="K26" s="9">
        <v>0.02</v>
      </c>
      <c r="L26" s="9">
        <f t="shared" si="1"/>
        <v>1.96</v>
      </c>
      <c r="M26" s="3">
        <f t="shared" si="6"/>
        <v>2.08</v>
      </c>
      <c r="N26" s="10">
        <v>131</v>
      </c>
      <c r="O26" s="11">
        <v>0.16</v>
      </c>
      <c r="P26" s="11">
        <f t="shared" si="7"/>
        <v>20.96</v>
      </c>
      <c r="Q26" s="11">
        <f t="shared" si="2"/>
        <v>25</v>
      </c>
      <c r="R26" s="3">
        <f t="shared" si="8"/>
        <v>50</v>
      </c>
    </row>
    <row r="27" spans="1:18" ht="13.5" customHeight="1">
      <c r="A27" s="6">
        <v>23</v>
      </c>
      <c r="B27" s="7" t="s">
        <v>23</v>
      </c>
      <c r="C27" s="6">
        <v>21</v>
      </c>
      <c r="D27" s="23">
        <v>10</v>
      </c>
      <c r="E27" s="23">
        <v>1.38</v>
      </c>
      <c r="F27" s="23">
        <f t="shared" si="3"/>
        <v>30</v>
      </c>
      <c r="G27" s="8">
        <f t="shared" si="0"/>
        <v>13.799999999999999</v>
      </c>
      <c r="H27" s="8">
        <f t="shared" si="4"/>
        <v>11.200000000000001</v>
      </c>
      <c r="I27" s="8">
        <f t="shared" si="5"/>
        <v>25</v>
      </c>
      <c r="J27" s="6">
        <v>132</v>
      </c>
      <c r="K27" s="9">
        <v>0.02</v>
      </c>
      <c r="L27" s="9">
        <f t="shared" si="1"/>
        <v>2.64</v>
      </c>
      <c r="M27" s="3">
        <f t="shared" si="6"/>
        <v>2.68</v>
      </c>
      <c r="N27" s="10">
        <v>123</v>
      </c>
      <c r="O27" s="11">
        <v>0.16</v>
      </c>
      <c r="P27" s="11">
        <f t="shared" si="7"/>
        <v>19.68</v>
      </c>
      <c r="Q27" s="11">
        <f t="shared" si="2"/>
        <v>25</v>
      </c>
      <c r="R27" s="3">
        <f t="shared" si="8"/>
        <v>50</v>
      </c>
    </row>
    <row r="28" spans="1:18" ht="13.5" customHeight="1">
      <c r="A28" s="6">
        <v>24</v>
      </c>
      <c r="B28" s="7" t="s">
        <v>24</v>
      </c>
      <c r="C28" s="6">
        <v>14</v>
      </c>
      <c r="D28" s="23">
        <v>18</v>
      </c>
      <c r="E28" s="23">
        <v>1.38</v>
      </c>
      <c r="F28" s="23">
        <f t="shared" si="3"/>
        <v>54</v>
      </c>
      <c r="G28" s="8">
        <f t="shared" si="0"/>
        <v>24.839999999999996</v>
      </c>
      <c r="H28" s="8">
        <f t="shared" si="4"/>
        <v>0.16000000000000369</v>
      </c>
      <c r="I28" s="8">
        <f t="shared" si="5"/>
        <v>25</v>
      </c>
      <c r="J28" s="6">
        <v>86</v>
      </c>
      <c r="K28" s="9">
        <v>0.02</v>
      </c>
      <c r="L28" s="9">
        <f t="shared" si="1"/>
        <v>1.72</v>
      </c>
      <c r="M28" s="3">
        <f t="shared" si="6"/>
        <v>1.8399999999999999</v>
      </c>
      <c r="N28" s="10">
        <v>134</v>
      </c>
      <c r="O28" s="11">
        <v>0.16</v>
      </c>
      <c r="P28" s="11">
        <f t="shared" si="7"/>
        <v>21.44</v>
      </c>
      <c r="Q28" s="11">
        <f t="shared" si="2"/>
        <v>25</v>
      </c>
      <c r="R28" s="3">
        <f t="shared" si="8"/>
        <v>50</v>
      </c>
    </row>
    <row r="29" spans="1:18" ht="13.5" customHeight="1">
      <c r="A29" s="6">
        <v>25</v>
      </c>
      <c r="B29" s="7" t="s">
        <v>25</v>
      </c>
      <c r="C29" s="6">
        <v>18</v>
      </c>
      <c r="D29" s="23">
        <v>18</v>
      </c>
      <c r="E29" s="23">
        <v>1.38</v>
      </c>
      <c r="F29" s="23">
        <f t="shared" si="3"/>
        <v>54</v>
      </c>
      <c r="G29" s="8">
        <f t="shared" si="0"/>
        <v>24.839999999999996</v>
      </c>
      <c r="H29" s="8">
        <f t="shared" si="4"/>
        <v>0.16000000000000369</v>
      </c>
      <c r="I29" s="8">
        <f t="shared" si="5"/>
        <v>25</v>
      </c>
      <c r="J29" s="6">
        <v>110</v>
      </c>
      <c r="K29" s="9">
        <v>0.02</v>
      </c>
      <c r="L29" s="11">
        <f t="shared" si="1"/>
        <v>2.2000000000000002</v>
      </c>
      <c r="M29" s="3">
        <f t="shared" si="6"/>
        <v>2.3200000000000003</v>
      </c>
      <c r="N29" s="10">
        <v>128</v>
      </c>
      <c r="O29" s="11">
        <v>0.16</v>
      </c>
      <c r="P29" s="11">
        <f t="shared" si="7"/>
        <v>20.48</v>
      </c>
      <c r="Q29" s="11">
        <f t="shared" si="2"/>
        <v>25</v>
      </c>
      <c r="R29" s="3">
        <f t="shared" si="8"/>
        <v>50</v>
      </c>
    </row>
    <row r="30" spans="1:18" ht="13.5" customHeight="1">
      <c r="A30" s="6">
        <v>26</v>
      </c>
      <c r="B30" s="7" t="s">
        <v>26</v>
      </c>
      <c r="C30" s="6">
        <v>10</v>
      </c>
      <c r="D30" s="23">
        <v>18</v>
      </c>
      <c r="E30" s="23">
        <v>1.38</v>
      </c>
      <c r="F30" s="23">
        <f t="shared" si="3"/>
        <v>54</v>
      </c>
      <c r="G30" s="8">
        <f t="shared" si="0"/>
        <v>24.839999999999996</v>
      </c>
      <c r="H30" s="8">
        <f t="shared" si="4"/>
        <v>0.16000000000000369</v>
      </c>
      <c r="I30" s="8">
        <f t="shared" si="5"/>
        <v>25</v>
      </c>
      <c r="J30" s="6">
        <v>62</v>
      </c>
      <c r="K30" s="9">
        <v>0.02</v>
      </c>
      <c r="L30" s="9">
        <f t="shared" si="1"/>
        <v>1.24</v>
      </c>
      <c r="M30" s="3">
        <f t="shared" si="6"/>
        <v>1.3599999999999999</v>
      </c>
      <c r="N30" s="10">
        <v>140</v>
      </c>
      <c r="O30" s="11">
        <v>0.16</v>
      </c>
      <c r="P30" s="11">
        <f t="shared" si="7"/>
        <v>22.400000000000002</v>
      </c>
      <c r="Q30" s="11">
        <f t="shared" si="2"/>
        <v>25</v>
      </c>
      <c r="R30" s="3">
        <f t="shared" si="8"/>
        <v>50</v>
      </c>
    </row>
    <row r="31" spans="1:18" ht="13.5" customHeight="1">
      <c r="A31" s="6">
        <v>27</v>
      </c>
      <c r="B31" s="7" t="s">
        <v>27</v>
      </c>
      <c r="C31" s="6">
        <v>13</v>
      </c>
      <c r="D31" s="23">
        <v>18</v>
      </c>
      <c r="E31" s="23">
        <v>1.38</v>
      </c>
      <c r="F31" s="23">
        <f t="shared" si="3"/>
        <v>54</v>
      </c>
      <c r="G31" s="8">
        <f t="shared" si="0"/>
        <v>24.839999999999996</v>
      </c>
      <c r="H31" s="8">
        <f t="shared" si="4"/>
        <v>0.16000000000000369</v>
      </c>
      <c r="I31" s="8">
        <f t="shared" si="5"/>
        <v>25</v>
      </c>
      <c r="J31" s="6">
        <v>84</v>
      </c>
      <c r="K31" s="9">
        <v>0.02</v>
      </c>
      <c r="L31" s="9">
        <f t="shared" si="1"/>
        <v>1.68</v>
      </c>
      <c r="M31" s="3">
        <f t="shared" si="6"/>
        <v>1.72</v>
      </c>
      <c r="N31" s="10">
        <v>135</v>
      </c>
      <c r="O31" s="11">
        <v>0.16</v>
      </c>
      <c r="P31" s="11">
        <f t="shared" si="7"/>
        <v>21.6</v>
      </c>
      <c r="Q31" s="11">
        <f t="shared" si="2"/>
        <v>25</v>
      </c>
      <c r="R31" s="3">
        <f t="shared" si="8"/>
        <v>50</v>
      </c>
    </row>
    <row r="32" spans="1:18" ht="13.5" customHeight="1">
      <c r="A32" s="6">
        <v>28</v>
      </c>
      <c r="B32" s="7" t="s">
        <v>28</v>
      </c>
      <c r="C32" s="6">
        <v>22</v>
      </c>
      <c r="D32" s="23">
        <v>11</v>
      </c>
      <c r="E32" s="23">
        <v>1.38</v>
      </c>
      <c r="F32" s="23">
        <f t="shared" si="3"/>
        <v>33</v>
      </c>
      <c r="G32" s="8">
        <f t="shared" si="0"/>
        <v>15.18</v>
      </c>
      <c r="H32" s="8">
        <f t="shared" si="4"/>
        <v>9.82</v>
      </c>
      <c r="I32" s="8">
        <f t="shared" si="5"/>
        <v>25</v>
      </c>
      <c r="J32" s="6">
        <v>134</v>
      </c>
      <c r="K32" s="9">
        <v>0.02</v>
      </c>
      <c r="L32" s="9">
        <f t="shared" si="1"/>
        <v>2.68</v>
      </c>
      <c r="M32" s="3">
        <f t="shared" si="6"/>
        <v>2.8</v>
      </c>
      <c r="N32" s="10">
        <v>122</v>
      </c>
      <c r="O32" s="11">
        <v>0.16</v>
      </c>
      <c r="P32" s="11">
        <f t="shared" si="7"/>
        <v>19.52</v>
      </c>
      <c r="Q32" s="11">
        <f t="shared" si="2"/>
        <v>25</v>
      </c>
      <c r="R32" s="3">
        <f t="shared" si="8"/>
        <v>50</v>
      </c>
    </row>
    <row r="33" spans="1:18" ht="13.5" customHeight="1">
      <c r="A33" s="6">
        <v>29</v>
      </c>
      <c r="B33" s="7" t="s">
        <v>29</v>
      </c>
      <c r="C33" s="6">
        <v>22</v>
      </c>
      <c r="D33" s="23">
        <v>17</v>
      </c>
      <c r="E33" s="23">
        <v>1.38</v>
      </c>
      <c r="F33" s="23">
        <f t="shared" si="3"/>
        <v>51</v>
      </c>
      <c r="G33" s="8">
        <f t="shared" si="0"/>
        <v>23.459999999999997</v>
      </c>
      <c r="H33" s="8">
        <f t="shared" si="4"/>
        <v>1.5400000000000027</v>
      </c>
      <c r="I33" s="8">
        <f t="shared" si="5"/>
        <v>25</v>
      </c>
      <c r="J33" s="6">
        <v>134</v>
      </c>
      <c r="K33" s="9">
        <v>0.02</v>
      </c>
      <c r="L33" s="9">
        <f t="shared" si="1"/>
        <v>2.68</v>
      </c>
      <c r="M33" s="3">
        <f t="shared" si="6"/>
        <v>2.8</v>
      </c>
      <c r="N33" s="10">
        <v>122</v>
      </c>
      <c r="O33" s="11">
        <v>0.16</v>
      </c>
      <c r="P33" s="11">
        <f t="shared" si="7"/>
        <v>19.52</v>
      </c>
      <c r="Q33" s="11">
        <f t="shared" si="2"/>
        <v>25</v>
      </c>
      <c r="R33" s="3">
        <f t="shared" si="8"/>
        <v>50</v>
      </c>
    </row>
    <row r="34" spans="1:18" ht="13.5" customHeight="1">
      <c r="A34" s="6">
        <v>30</v>
      </c>
      <c r="B34" s="7" t="s">
        <v>30</v>
      </c>
      <c r="C34" s="6">
        <v>11</v>
      </c>
      <c r="D34" s="25">
        <v>18</v>
      </c>
      <c r="E34" s="25">
        <v>1.38</v>
      </c>
      <c r="F34" s="25">
        <f t="shared" si="3"/>
        <v>54</v>
      </c>
      <c r="G34" s="8">
        <f t="shared" si="0"/>
        <v>24.839999999999996</v>
      </c>
      <c r="H34" s="8">
        <f t="shared" si="4"/>
        <v>0.16000000000000369</v>
      </c>
      <c r="I34" s="8">
        <f t="shared" si="5"/>
        <v>25</v>
      </c>
      <c r="J34" s="6">
        <v>72</v>
      </c>
      <c r="K34" s="9">
        <v>0.02</v>
      </c>
      <c r="L34" s="9">
        <f t="shared" si="1"/>
        <v>1.44</v>
      </c>
      <c r="M34" s="3">
        <f t="shared" si="6"/>
        <v>1.4799999999999998</v>
      </c>
      <c r="N34" s="10">
        <v>138</v>
      </c>
      <c r="O34" s="11">
        <v>0.16</v>
      </c>
      <c r="P34" s="11">
        <f t="shared" si="7"/>
        <v>22.080000000000002</v>
      </c>
      <c r="Q34" s="11">
        <f t="shared" si="2"/>
        <v>25</v>
      </c>
      <c r="R34" s="3">
        <f t="shared" si="8"/>
        <v>50</v>
      </c>
    </row>
    <row r="35" spans="1:18" ht="13.5" customHeight="1">
      <c r="A35" s="28" t="s">
        <v>31</v>
      </c>
      <c r="B35" s="28"/>
      <c r="C35" s="20">
        <f>SUM(C5:C34)</f>
        <v>413</v>
      </c>
      <c r="D35" s="26">
        <f>SUM(D5:D34)</f>
        <v>486</v>
      </c>
      <c r="E35" s="21">
        <v>1.38</v>
      </c>
      <c r="F35" s="26">
        <f>SUM(F5:F34)</f>
        <v>1458</v>
      </c>
      <c r="G35" s="13">
        <f>SUM(G5:G34)</f>
        <v>670.68</v>
      </c>
      <c r="H35" s="13">
        <f>SUM(H5:H34)</f>
        <v>79.32000000000005</v>
      </c>
      <c r="I35" s="13">
        <f>SUM(I5:I34)</f>
        <v>750</v>
      </c>
      <c r="J35" s="20">
        <f>SUM(J5:J34)</f>
        <v>2582</v>
      </c>
      <c r="K35" s="12">
        <v>0.02</v>
      </c>
      <c r="L35" s="12">
        <f>SUM(L5:L34)</f>
        <v>51.64</v>
      </c>
      <c r="M35" s="14">
        <f>SUM(M5:M34)</f>
        <v>54.359999999999985</v>
      </c>
      <c r="N35" s="15">
        <f>SUM(N5:N34)</f>
        <v>4025</v>
      </c>
      <c r="O35" s="14">
        <v>0.16</v>
      </c>
      <c r="P35" s="14">
        <f>SUM(P5:P34)</f>
        <v>644</v>
      </c>
      <c r="Q35" s="2">
        <f>SUM(Q5:Q34)</f>
        <v>750</v>
      </c>
      <c r="R35" s="2">
        <f>SUM(R5:R34)</f>
        <v>1500</v>
      </c>
    </row>
    <row r="36" spans="1:18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</row>
  </sheetData>
  <mergeCells count="19">
    <mergeCell ref="A36:Q36"/>
    <mergeCell ref="H3:H4"/>
    <mergeCell ref="D2:I2"/>
    <mergeCell ref="I3:I4"/>
    <mergeCell ref="J3:L3"/>
    <mergeCell ref="M3:M4"/>
    <mergeCell ref="N3:P3"/>
    <mergeCell ref="Q3:Q4"/>
    <mergeCell ref="R3:R4"/>
    <mergeCell ref="A35:B35"/>
    <mergeCell ref="A1:R1"/>
    <mergeCell ref="A2:A4"/>
    <mergeCell ref="B2:B4"/>
    <mergeCell ref="C2:C4"/>
    <mergeCell ref="J2:Q2"/>
    <mergeCell ref="D3:D4"/>
    <mergeCell ref="E3:E4"/>
    <mergeCell ref="F3:F4"/>
    <mergeCell ref="G3:G4"/>
  </mergeCells>
  <pageMargins left="0.7" right="0.7" top="0.75" bottom="0.75" header="0.3" footer="0.3"/>
  <pageSetup paperSize="9" scale="97" fitToHeight="0" orientation="landscape" r:id="rId1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10.2.2017 proposal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2017-04-07T11:46:38Z</dcterms:modified>
</cp:coreProperties>
</file>